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naslovna" sheetId="1" r:id="rId1"/>
    <sheet name="prihodi" sheetId="2" r:id="rId2"/>
    <sheet name="rashodi" sheetId="3" r:id="rId3"/>
  </sheets>
  <definedNames>
    <definedName name="_xlnm.Print_Titles" localSheetId="2">'rashodi'!$2:$2</definedName>
  </definedNames>
  <calcPr fullCalcOnLoad="1"/>
</workbook>
</file>

<file path=xl/sharedStrings.xml><?xml version="1.0" encoding="utf-8"?>
<sst xmlns="http://schemas.openxmlformats.org/spreadsheetml/2006/main" count="242" uniqueCount="235">
  <si>
    <t>П Р И М А Њ А</t>
  </si>
  <si>
    <t>Текући  приходи</t>
  </si>
  <si>
    <t>Приходи од продаја добара и услуга</t>
  </si>
  <si>
    <t>Приходи са благајне ослобођени ПДВ</t>
  </si>
  <si>
    <t>Приходи  са  благајне  за  обрачун  ПДВ  по  општој  стопи</t>
  </si>
  <si>
    <t>Мешовити  и неодређени  приходи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</si>
  <si>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</si>
  <si>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</si>
  <si>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</si>
  <si>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</si>
  <si>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Меморандумске  ставке  за  рефундацију  расхода</t>
  </si>
  <si>
    <t>Трансфери између  буџетских корисника на истом нивоу</t>
  </si>
  <si>
    <t xml:space="preserve">Партиципације </t>
  </si>
  <si>
    <t>Примања од продаје нефинансијске имовине</t>
  </si>
  <si>
    <t>Примања од продаје основних средстава</t>
  </si>
  <si>
    <t>Примања од продаје непокретности</t>
  </si>
  <si>
    <t>Примања од откупа стана у државној својини</t>
  </si>
  <si>
    <t>УКУПНА ПРИМАЊА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</si>
  <si>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</si>
  <si>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</si>
  <si>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</si>
  <si>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</si>
  <si>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</si>
  <si>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</si>
  <si>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</si>
  <si>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</si>
  <si>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</si>
  <si>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</si>
  <si>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 xml:space="preserve">Социјални  доприноси  на  терет  послодавца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</si>
  <si>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</si>
  <si>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</si>
  <si>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</si>
  <si>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</si>
  <si>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Боловање преко 30 дана, 35% град</t>
  </si>
  <si>
    <t>Отпремнина приликом одласка у пензију</t>
  </si>
  <si>
    <t>Накнаде за запослене</t>
  </si>
  <si>
    <t>Накнада за превоз  на посао и  са  посла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</si>
  <si>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</si>
  <si>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</si>
  <si>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</si>
  <si>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</si>
  <si>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</si>
  <si>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</si>
  <si>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</si>
  <si>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</si>
  <si>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</si>
  <si>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</si>
  <si>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</si>
  <si>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</si>
  <si>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Пошта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</si>
  <si>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</si>
  <si>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</si>
  <si>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</si>
  <si>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</si>
  <si>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Трошкови дневница за службени пут у иностранство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</si>
  <si>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</si>
  <si>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</si>
  <si>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</si>
  <si>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</si>
  <si>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Услуге за одржавање софтвера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</si>
  <si>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</si>
  <si>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</si>
  <si>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</si>
  <si>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</si>
  <si>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Правно заступање пред домаћим судовима</t>
  </si>
  <si>
    <t>Остале стручне услуге</t>
  </si>
  <si>
    <t>Трошкови  стручног  надзора</t>
  </si>
  <si>
    <t>Трошкови  акредитације</t>
  </si>
  <si>
    <t>Репрезентација</t>
  </si>
  <si>
    <t>Остале  услуге – обезбеђење</t>
  </si>
  <si>
    <t>Специјализоване  услуге</t>
  </si>
  <si>
    <t>Столарски радови</t>
  </si>
  <si>
    <t>Молерски радови</t>
  </si>
  <si>
    <t>Радови на комуникационим инсталацијама</t>
  </si>
  <si>
    <t>Текуће поправке и одрж.опреме за јавну безбедност</t>
  </si>
  <si>
    <t>Материјал</t>
  </si>
  <si>
    <t>Канцеларијски  материјал</t>
  </si>
  <si>
    <t>Храна  за  животиње</t>
  </si>
  <si>
    <t>Стручна  литература  за  редовне  потребе запослених</t>
  </si>
  <si>
    <t>Уља и мазива</t>
  </si>
  <si>
    <t>Остали материјал  за  превозна  средства</t>
  </si>
  <si>
    <t>Антисеруми</t>
  </si>
  <si>
    <t>Лабораторијско стакло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</si>
  <si>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</si>
  <si>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</si>
  <si>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</si>
  <si>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</si>
  <si>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</si>
  <si>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</si>
  <si>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</si>
  <si>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</si>
  <si>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</si>
  <si>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</si>
  <si>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</si>
  <si>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</si>
  <si>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Издаци  за  нефинансијску  имовину</t>
  </si>
  <si>
    <t>Основна  средства</t>
  </si>
  <si>
    <t>Машине  и  опрема</t>
  </si>
  <si>
    <t>Намештај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</si>
  <si>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</si>
  <si>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</si>
  <si>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</si>
  <si>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</si>
  <si>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Опрема за домаћинство</t>
  </si>
  <si>
    <t>Медицинска опрема</t>
  </si>
  <si>
    <t>Лабораторијска  опрема</t>
  </si>
  <si>
    <t>УКУПНИ ИЗДАЦИ</t>
  </si>
  <si>
    <t>Остали трошкови службеног пута у земљи</t>
  </si>
  <si>
    <t>Плате по основу судских спорова</t>
  </si>
  <si>
    <t>Новчане казне по решењу судова и судских тела</t>
  </si>
  <si>
    <t>Институт за јавно здравље Србије</t>
  </si>
  <si>
    <t>"Др Милан Јовановић Батут"</t>
  </si>
  <si>
    <t>Остале поправке и одржавање административне опреме</t>
  </si>
  <si>
    <t>Радови на крову</t>
  </si>
  <si>
    <t>Материјал за тестирање ваздуха</t>
  </si>
  <si>
    <t>Материјал за тестирање воде</t>
  </si>
  <si>
    <t>Материjал за лабораторијске тестове</t>
  </si>
  <si>
    <t>Материјал за имунизацију</t>
  </si>
  <si>
    <t xml:space="preserve">Резервни делови (водовод и  канализациују  и друго) </t>
  </si>
  <si>
    <t>Со за путеве</t>
  </si>
  <si>
    <t>Инвентар за одржавање хигијене (четке,канте,зогери, и други инвентар)</t>
  </si>
  <si>
    <t>Алат и  инвентар</t>
  </si>
  <si>
    <t>Мерни и контролни инструменти</t>
  </si>
  <si>
    <t>Услуге за одржавање рачунара</t>
  </si>
  <si>
    <t>Нов,  казне  и  пенали  по  реш,  судова  и  судс, тела</t>
  </si>
  <si>
    <t>И З Д А Ц И</t>
  </si>
  <si>
    <t>Приходи од продаје добара и услуга од стране трж. организација</t>
  </si>
  <si>
    <t>Трошкови превоза за службени пут у иностр. (авион, аутобус, воз)</t>
  </si>
  <si>
    <t xml:space="preserve">Приходи пројекта </t>
  </si>
  <si>
    <t xml:space="preserve">Стручне услуге </t>
  </si>
  <si>
    <t>Лабораторијски санитетски материјал</t>
  </si>
  <si>
    <t>Одвоз хемијског отпада</t>
  </si>
  <si>
    <t>Осигурање возила</t>
  </si>
  <si>
    <t>Осигурање запослених у случају несреће на раду</t>
  </si>
  <si>
    <t>Лабораторијске услуге</t>
  </si>
  <si>
    <t>Зидарски радови</t>
  </si>
  <si>
    <t>Стручна  литература  за  образовање запослених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</si>
  <si>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</si>
  <si>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</si>
  <si>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</si>
  <si>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</si>
  <si>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</si>
  <si>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</si>
  <si>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</si>
  <si>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</si>
  <si>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</si>
  <si>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</si>
  <si>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>Остали материјал за одржавање хигијене</t>
  </si>
  <si>
    <t>Остали материјал за посебне намене (технички гасови, бутан гас и друго)</t>
  </si>
  <si>
    <t>Опрема за заштиту животне средине</t>
  </si>
  <si>
    <t>Стока за експериментисање</t>
  </si>
  <si>
    <t>Издаци за гориво</t>
  </si>
  <si>
    <t>Радови на водоводу и канализацији и др</t>
  </si>
  <si>
    <t>Позитивне курсне разлике</t>
  </si>
  <si>
    <t>Дератизација и дезинсекција</t>
  </si>
  <si>
    <t>Закуп мед.и лаборат.опреме</t>
  </si>
  <si>
    <t>Остале услуге комуникације</t>
  </si>
  <si>
    <t>Текуће поправке и одржавање опреме за саобраћај</t>
  </si>
  <si>
    <t>Опрема за безбедност</t>
  </si>
  <si>
    <t xml:space="preserve">Остала опрема </t>
  </si>
  <si>
    <t xml:space="preserve">Уградна опрема </t>
  </si>
  <si>
    <t xml:space="preserve">Остале медицинске услуге, систематски прегледи запослених </t>
  </si>
  <si>
    <t>Помоћ у случају смрти запосленог или члана уже породице</t>
  </si>
  <si>
    <t>Додатак  за  рад  на  дан  држав. и вер. празника</t>
  </si>
  <si>
    <t>Остале услуге -фотокопирање</t>
  </si>
  <si>
    <t>Текуће  поправ. и одржав. (услуге и материјали)</t>
  </si>
  <si>
    <t>Приходи од донација</t>
  </si>
  <si>
    <t>Помоћ у медицинском лечењу запосленог или члана уже породице</t>
  </si>
  <si>
    <t>Компјутерски софтвер</t>
  </si>
  <si>
    <t>Нематеријална имовина</t>
  </si>
  <si>
    <t>Услуге  oдношења смећа</t>
  </si>
  <si>
    <t>Закуп aпарата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</si>
  <si>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</si>
  <si>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</si>
  <si>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</si>
  <si>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</si>
  <si>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</si>
  <si>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</si>
  <si>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 xml:space="preserve">Материјал за потребе бифеа (храна, кетеринг, ... ) </t>
  </si>
  <si>
    <t>Уговори о ауторском делу</t>
  </si>
  <si>
    <t>Текуће поправке и одржавање опреме за комуникацију</t>
  </si>
  <si>
    <t>Донације, помоћи и трансфери</t>
  </si>
  <si>
    <t>Текуће донације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</si>
  <si>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</si>
  <si>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Услуге штампања образаца, извештаја</t>
  </si>
  <si>
    <t xml:space="preserve">Допр.  за  здравствено  осигурање  </t>
  </si>
  <si>
    <t xml:space="preserve">Потрошни материјал (кесе за усисивач, сијалице, утичнице, кабл. тракасте завесе, венецијанери и друго) </t>
  </si>
  <si>
    <t>Материјали за редовно одржавање зграде</t>
  </si>
  <si>
    <t>Активности Канцеларије за контролу дувана на превенцији болести насталих као последица пушења</t>
  </si>
  <si>
    <t>Остале  опште  услуге -технички прегледи</t>
  </si>
  <si>
    <t>Други  приходи-Приходи са тржишта</t>
  </si>
  <si>
    <t>Приходи  из  Буџета-Приходи од Министарства здравља</t>
  </si>
  <si>
    <t>Трансфери  између  буџетских  корис. на истом нивоу-Приходи од РФЗО-а</t>
  </si>
  <si>
    <t>Приходи из Буџета-Ванредни стручни надзор и стручне комисије</t>
  </si>
  <si>
    <t>Приходи  из  Буџета -општи интерес</t>
  </si>
  <si>
    <t>Полагање стручног испита за здр. радника</t>
  </si>
  <si>
    <t>Јубиларне награде</t>
  </si>
  <si>
    <t>Осигурање имовине (објекти и опрема)</t>
  </si>
  <si>
    <t xml:space="preserve">Хемијско  чишћење-прање униформи </t>
  </si>
  <si>
    <t>Накнаде члановима Управног и Надзорног одбора из Института</t>
  </si>
  <si>
    <t>Накнаде члановима Управног и Надзорног одбора - спољни чланови</t>
  </si>
  <si>
    <t>Трансфер од РФЗО-а за вакцине</t>
  </si>
  <si>
    <t>Исплате по решењима државних органа</t>
  </si>
  <si>
    <t>Порези, обавез,таксе и казне наметн. од јед. Нив. вл.</t>
  </si>
  <si>
    <t>Односи са јавношћу</t>
  </si>
  <si>
    <t>Текуће поп. и  одрж. мерних и  контролних инструмен.(баждарење и еталонирање)</t>
  </si>
  <si>
    <t>Службена одећа и униформе</t>
  </si>
  <si>
    <t>ХТЗ опрема -(рукавице, маске, каљаче и др)</t>
  </si>
  <si>
    <t>Трошкови вансудског поравњања</t>
  </si>
  <si>
    <t>Објављивање тендера и инф. oгласа</t>
  </si>
  <si>
    <r>
      <t xml:space="preserve">Остали материјал за потребе бифеа </t>
    </r>
    <r>
      <rPr>
        <sz val="14"/>
        <color indexed="8"/>
        <rFont val="Arial"/>
        <family val="2"/>
      </rPr>
      <t>(шоље, чаше, тањири, тацне, прибор и друго</t>
    </r>
    <r>
      <rPr>
        <sz val="14"/>
        <rFont val="Arial"/>
        <family val="2"/>
      </rPr>
      <t>)</t>
    </r>
  </si>
  <si>
    <t>Меморандумске ставке за рефундацију расхода из претходне године</t>
  </si>
  <si>
    <t xml:space="preserve">Допринос  за  пенз.  и  инвалид.  осигурање </t>
  </si>
  <si>
    <t>Накнаде, бонуси и остали посебни расходи</t>
  </si>
  <si>
    <t>Услуге штампања, припрема (постера, плаката, агенди, лифлета, и др.  промотивног материјала)</t>
  </si>
  <si>
    <t>Текуће поправке и одржавање лаборатор. опреме</t>
  </si>
  <si>
    <t>Остале услуге за  текуће поправке</t>
  </si>
  <si>
    <t>Текуће поправке и одржавање рачунарске  опреме</t>
  </si>
  <si>
    <t>Текуће поправке и одржавање остале опреме</t>
  </si>
  <si>
    <t>Остале административне услуге (Уговори о делу, ППП)</t>
  </si>
  <si>
    <t>Накнаде у натури</t>
  </si>
  <si>
    <t>Одмаралишта, спортски и рекреациони објекти</t>
  </si>
  <si>
    <t xml:space="preserve"> ФИНАНСИЈСКОГ ПЛАНА</t>
  </si>
  <si>
    <t>План за 2018</t>
  </si>
  <si>
    <t>Вакцине од РФЗО-а за централизовано снабдевање</t>
  </si>
  <si>
    <t>септембар 2018. године</t>
  </si>
  <si>
    <t>Промена</t>
  </si>
  <si>
    <t>Актовности Канцеларије за унапређење превенције обољења изазваних хуманим папилома вирусом</t>
  </si>
  <si>
    <t>за 2018. годину</t>
  </si>
  <si>
    <t>Лекови</t>
  </si>
  <si>
    <t>Трошкови специјализованих услуга по пројектима</t>
  </si>
  <si>
    <t>Трошкови пројекта Брза процена квалитета воде за пиће</t>
  </si>
  <si>
    <t>Специјализоване услуге - пројекти</t>
  </si>
  <si>
    <t>ПРВИ РЕБАЛАНС</t>
  </si>
  <si>
    <t>Први ребаланс за 2018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</si>
</sst>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\ _D_i_n_._-;\-* #,##0.0\ _D_i_n_._-;_-* &quot;-&quot;??\ _D_i_n_._-;_-@_-"/>
    <numFmt numFmtId="185" formatCode="_-* #,##0\ _D_i_n_._-;\-* #,##0\ _D_i_n_._-;_-* &quot;-&quot;??\ _D_i_n_._-;_-@_-"/>
    <numFmt numFmtId="186" formatCode="#,##0\ _D_i_n_."/>
    <numFmt numFmtId="187" formatCode="0.0"/>
    <numFmt numFmtId="188" formatCode="_-* #,##0.0\ &quot;Din.&quot;_-;\-* #,##0.0\ &quot;Din.&quot;_-;_-* &quot;-&quot;??\ &quot;Din.&quot;_-;_-@_-"/>
    <numFmt numFmtId="189" formatCode="_-* #,##0\ &quot;Din.&quot;_-;\-* #,##0\ &quot;Din.&quot;_-;_-* &quot;-&quot;??\ &quot;Din.&quot;_-;_-@_-"/>
    <numFmt numFmtId="190" formatCode="_-* #,##0.000\ _D_i_n_._-;\-* #,##0.000\ _D_i_n_._-;_-* &quot;-&quot;??\ _D_i_n_._-;_-@_-"/>
    <numFmt numFmtId="191" formatCode="_-* #,##0.0000\ _D_i_n_._-;\-* #,##0.0000\ _D_i_n_._-;_-* &quot;-&quot;??\ _D_i_n_._-;_-@_-"/>
    <numFmt numFmtId="192" formatCode="#,##0_ ;\-#,##0\ "/>
    <numFmt numFmtId="193" formatCode="0_ ;\-0\ "/>
    <numFmt numFmtId="194" formatCode="_(* #,##0.000_);_(* \(#,##0.000\);_(* &quot;-&quot;???_);_(@_)"/>
    <numFmt numFmtId="195" formatCode="#,##0.00_ ;\-#,##0.00\ "/>
    <numFmt numFmtId="196" formatCode="#,##0.0\ _D_i_n_."/>
    <numFmt numFmtId="197" formatCode="#,##0.00\ _D_i_n_."/>
    <numFmt numFmtId="198" formatCode="#,##0.000\ _D_i_n_."/>
    <numFmt numFmtId="199" formatCode="[$-241A]d\.\ mmmm\ yyyy"/>
    <numFmt numFmtId="200" formatCode="#,##0.0"/>
    <numFmt numFmtId="201" formatCode="#,##0\ &quot;Din.&quot;"/>
    <numFmt numFmtId="202" formatCode="#,##0.000"/>
  </numFmts>
  <fonts count="5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 Blac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 Black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vertical="top" wrapText="1"/>
    </xf>
    <xf numFmtId="3" fontId="2" fillId="0" borderId="10" xfId="42" applyNumberFormat="1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 shrinkToFit="1"/>
    </xf>
    <xf numFmtId="0" fontId="2" fillId="0" borderId="10" xfId="0" applyFont="1" applyFill="1" applyBorder="1" applyAlignment="1">
      <alignment vertical="distributed" wrapText="1"/>
    </xf>
    <xf numFmtId="0" fontId="1" fillId="0" borderId="1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3" fontId="2" fillId="0" borderId="10" xfId="42" applyNumberFormat="1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3" fontId="1" fillId="0" borderId="10" xfId="44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3" fontId="1" fillId="0" borderId="10" xfId="42" applyNumberFormat="1" applyFont="1" applyFill="1" applyBorder="1" applyAlignment="1">
      <alignment wrapText="1"/>
    </xf>
    <xf numFmtId="3" fontId="1" fillId="0" borderId="10" xfId="42" applyNumberFormat="1" applyFont="1" applyFill="1" applyBorder="1" applyAlignment="1">
      <alignment vertical="top" wrapText="1"/>
    </xf>
    <xf numFmtId="3" fontId="1" fillId="0" borderId="10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wrapText="1"/>
    </xf>
    <xf numFmtId="186" fontId="10" fillId="33" borderId="10" xfId="42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3" fontId="11" fillId="0" borderId="10" xfId="0" applyNumberFormat="1" applyFont="1" applyFill="1" applyBorder="1" applyAlignment="1">
      <alignment wrapText="1"/>
    </xf>
    <xf numFmtId="3" fontId="11" fillId="0" borderId="10" xfId="42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3" fontId="11" fillId="0" borderId="10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3" fontId="11" fillId="0" borderId="10" xfId="0" applyNumberFormat="1" applyFont="1" applyFill="1" applyBorder="1" applyAlignment="1">
      <alignment horizontal="right" wrapText="1"/>
    </xf>
    <xf numFmtId="3" fontId="2" fillId="35" borderId="10" xfId="42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8"/>
  <sheetViews>
    <sheetView zoomScalePageLayoutView="0" workbookViewId="0" topLeftCell="A9">
      <selection activeCell="A18" sqref="A18"/>
    </sheetView>
  </sheetViews>
  <sheetFormatPr defaultColWidth="9.140625" defaultRowHeight="12.75"/>
  <cols>
    <col min="1" max="1" width="120.28125" style="0" customWidth="1"/>
  </cols>
  <sheetData>
    <row r="1" ht="18">
      <c r="A1" s="4" t="s">
        <v>110</v>
      </c>
    </row>
    <row r="2" ht="18">
      <c r="A2" s="4" t="s">
        <v>111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254.25" customHeight="1">
      <c r="A8" s="1" t="s">
        <v>233</v>
      </c>
    </row>
    <row r="9" ht="36.75" customHeight="1">
      <c r="A9" s="1" t="s">
        <v>222</v>
      </c>
    </row>
    <row r="10" ht="39.75" customHeight="1">
      <c r="A10" s="5" t="s">
        <v>228</v>
      </c>
    </row>
    <row r="11" ht="22.5">
      <c r="A11" s="5"/>
    </row>
    <row r="12" ht="27">
      <c r="A12" s="1"/>
    </row>
    <row r="17" ht="324" customHeight="1"/>
    <row r="18" ht="15">
      <c r="A18" s="3" t="s">
        <v>225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4.00390625" style="0" bestFit="1" customWidth="1"/>
    <col min="2" max="2" width="85.140625" style="0" customWidth="1"/>
    <col min="3" max="3" width="13.8515625" style="0" bestFit="1" customWidth="1"/>
    <col min="4" max="4" width="16.28125" style="0" customWidth="1"/>
    <col min="5" max="5" width="13.8515625" style="0" bestFit="1" customWidth="1"/>
  </cols>
  <sheetData>
    <row r="1" spans="1:2" ht="31.5" customHeight="1" thickBot="1">
      <c r="A1" s="8"/>
      <c r="B1" s="17"/>
    </row>
    <row r="2" spans="1:5" ht="66" customHeight="1" thickBot="1">
      <c r="A2" s="57"/>
      <c r="B2" s="58" t="s">
        <v>0</v>
      </c>
      <c r="C2" s="59" t="s">
        <v>223</v>
      </c>
      <c r="D2" s="59" t="s">
        <v>226</v>
      </c>
      <c r="E2" s="59" t="s">
        <v>234</v>
      </c>
    </row>
    <row r="3" spans="1:5" ht="23.25" customHeight="1">
      <c r="A3" s="55">
        <v>7</v>
      </c>
      <c r="B3" s="55" t="s">
        <v>1</v>
      </c>
      <c r="C3" s="56">
        <f>C4+C7+C20+C24+C29</f>
        <v>2827823</v>
      </c>
      <c r="D3" s="56">
        <f>D9+D15+D26+D28</f>
        <v>11590</v>
      </c>
      <c r="E3" s="56">
        <f>E4+E7+E20+E24+E29</f>
        <v>2839413</v>
      </c>
    </row>
    <row r="4" spans="1:5" ht="23.25" customHeight="1">
      <c r="A4" s="6">
        <v>73</v>
      </c>
      <c r="B4" s="6" t="s">
        <v>181</v>
      </c>
      <c r="C4" s="16">
        <f aca="true" t="shared" si="0" ref="C4:E5">C5</f>
        <v>8000</v>
      </c>
      <c r="D4" s="16"/>
      <c r="E4" s="16">
        <f t="shared" si="0"/>
        <v>8000</v>
      </c>
    </row>
    <row r="5" spans="1:5" ht="23.25" customHeight="1">
      <c r="A5" s="6">
        <v>7321</v>
      </c>
      <c r="B5" s="6" t="s">
        <v>182</v>
      </c>
      <c r="C5" s="16">
        <f t="shared" si="0"/>
        <v>8000</v>
      </c>
      <c r="D5" s="16"/>
      <c r="E5" s="16">
        <f t="shared" si="0"/>
        <v>8000</v>
      </c>
    </row>
    <row r="6" spans="1:5" ht="23.25" customHeight="1">
      <c r="A6" s="11">
        <v>732121</v>
      </c>
      <c r="B6" s="9" t="s">
        <v>166</v>
      </c>
      <c r="C6" s="38">
        <v>8000</v>
      </c>
      <c r="D6" s="38"/>
      <c r="E6" s="38">
        <v>8000</v>
      </c>
    </row>
    <row r="7" spans="1:5" ht="23.25" customHeight="1">
      <c r="A7" s="6">
        <v>74</v>
      </c>
      <c r="B7" s="6" t="s">
        <v>190</v>
      </c>
      <c r="C7" s="16">
        <f>C8+C14</f>
        <v>203956</v>
      </c>
      <c r="D7" s="66">
        <f>D8+D14</f>
        <v>6590</v>
      </c>
      <c r="E7" s="16">
        <f>E8+E14</f>
        <v>210546</v>
      </c>
    </row>
    <row r="8" spans="1:5" ht="23.25" customHeight="1">
      <c r="A8" s="6">
        <v>742</v>
      </c>
      <c r="B8" s="6" t="s">
        <v>2</v>
      </c>
      <c r="C8" s="16">
        <f>C9+C10+C11+C13+C12</f>
        <v>183600</v>
      </c>
      <c r="D8" s="66">
        <f>D9+D10+D11+D12+D13</f>
        <v>-10575</v>
      </c>
      <c r="E8" s="16">
        <f>E9+E10+E11+E13+E12</f>
        <v>173025</v>
      </c>
    </row>
    <row r="9" spans="1:5" ht="23.25" customHeight="1">
      <c r="A9" s="7">
        <v>742121</v>
      </c>
      <c r="B9" s="7" t="s">
        <v>126</v>
      </c>
      <c r="C9" s="38">
        <v>160568</v>
      </c>
      <c r="D9" s="38">
        <v>-10575</v>
      </c>
      <c r="E9" s="38">
        <f>C9+D9</f>
        <v>149993</v>
      </c>
    </row>
    <row r="10" spans="1:5" ht="23.25" customHeight="1">
      <c r="A10" s="7">
        <v>7421210</v>
      </c>
      <c r="B10" s="7" t="s">
        <v>3</v>
      </c>
      <c r="C10" s="38">
        <v>3500</v>
      </c>
      <c r="D10" s="38"/>
      <c r="E10" s="38">
        <v>3500</v>
      </c>
    </row>
    <row r="11" spans="1:5" ht="23.25" customHeight="1">
      <c r="A11" s="7">
        <v>7421211</v>
      </c>
      <c r="B11" s="7" t="s">
        <v>4</v>
      </c>
      <c r="C11" s="38">
        <v>19422</v>
      </c>
      <c r="D11" s="38"/>
      <c r="E11" s="38">
        <v>19422</v>
      </c>
    </row>
    <row r="12" spans="1:5" ht="23.25" customHeight="1">
      <c r="A12" s="7">
        <v>742322</v>
      </c>
      <c r="B12" s="7" t="s">
        <v>153</v>
      </c>
      <c r="C12" s="38">
        <v>10</v>
      </c>
      <c r="D12" s="38"/>
      <c r="E12" s="38">
        <v>10</v>
      </c>
    </row>
    <row r="13" spans="1:5" ht="23.25" customHeight="1">
      <c r="A13" s="7">
        <v>742325</v>
      </c>
      <c r="B13" s="7" t="s">
        <v>195</v>
      </c>
      <c r="C13" s="38">
        <v>100</v>
      </c>
      <c r="D13" s="38"/>
      <c r="E13" s="38">
        <v>100</v>
      </c>
    </row>
    <row r="14" spans="1:5" ht="23.25" customHeight="1">
      <c r="A14" s="6">
        <v>745</v>
      </c>
      <c r="B14" s="6" t="s">
        <v>5</v>
      </c>
      <c r="C14" s="16">
        <f>C15+C16+C17+C18+C19</f>
        <v>20356</v>
      </c>
      <c r="D14" s="66">
        <f>D16+D15</f>
        <v>17165</v>
      </c>
      <c r="E14" s="16">
        <f>E15+E16+E17+E18+E19</f>
        <v>37521</v>
      </c>
    </row>
    <row r="15" spans="1:5" ht="23.25" customHeight="1">
      <c r="A15" s="9">
        <v>7451111</v>
      </c>
      <c r="B15" s="9" t="s">
        <v>128</v>
      </c>
      <c r="C15" s="38">
        <v>20000</v>
      </c>
      <c r="D15" s="38">
        <v>17165</v>
      </c>
      <c r="E15" s="38">
        <f>C15+D15</f>
        <v>37165</v>
      </c>
    </row>
    <row r="16" spans="1:5" ht="23.25" customHeight="1">
      <c r="A16" s="7">
        <v>74512118</v>
      </c>
      <c r="B16" s="7" t="s">
        <v>6</v>
      </c>
      <c r="C16" s="38">
        <v>25</v>
      </c>
      <c r="D16" s="38"/>
      <c r="E16" s="38">
        <v>25</v>
      </c>
    </row>
    <row r="17" spans="1:5" ht="23.25" customHeight="1">
      <c r="A17" s="7">
        <v>7451212</v>
      </c>
      <c r="B17" s="7" t="s">
        <v>7</v>
      </c>
      <c r="C17" s="38">
        <v>300</v>
      </c>
      <c r="D17" s="38"/>
      <c r="E17" s="38">
        <v>300</v>
      </c>
    </row>
    <row r="18" spans="1:5" ht="23.25" customHeight="1">
      <c r="A18" s="7">
        <v>7451214</v>
      </c>
      <c r="B18" s="7" t="s">
        <v>8</v>
      </c>
      <c r="C18" s="38">
        <v>1</v>
      </c>
      <c r="D18" s="38"/>
      <c r="E18" s="38">
        <v>1</v>
      </c>
    </row>
    <row r="19" spans="1:5" ht="23.25" customHeight="1">
      <c r="A19" s="7">
        <v>7451216</v>
      </c>
      <c r="B19" s="7" t="s">
        <v>9</v>
      </c>
      <c r="C19" s="38">
        <v>30</v>
      </c>
      <c r="D19" s="38"/>
      <c r="E19" s="38">
        <v>30</v>
      </c>
    </row>
    <row r="20" spans="1:5" ht="23.25" customHeight="1">
      <c r="A20" s="6">
        <v>77</v>
      </c>
      <c r="B20" s="6" t="s">
        <v>10</v>
      </c>
      <c r="C20" s="16">
        <f>C21</f>
        <v>400</v>
      </c>
      <c r="D20" s="16"/>
      <c r="E20" s="16">
        <f>E21</f>
        <v>400</v>
      </c>
    </row>
    <row r="21" spans="1:5" ht="23.25" customHeight="1">
      <c r="A21" s="6">
        <v>771</v>
      </c>
      <c r="B21" s="12" t="s">
        <v>10</v>
      </c>
      <c r="C21" s="16">
        <f>C22+C23</f>
        <v>400</v>
      </c>
      <c r="D21" s="16"/>
      <c r="E21" s="16">
        <f>E22+E23</f>
        <v>400</v>
      </c>
    </row>
    <row r="22" spans="1:5" ht="23.25" customHeight="1">
      <c r="A22" s="7">
        <v>771111</v>
      </c>
      <c r="B22" s="7" t="s">
        <v>10</v>
      </c>
      <c r="C22" s="38">
        <v>0</v>
      </c>
      <c r="D22" s="38"/>
      <c r="E22" s="38">
        <v>0</v>
      </c>
    </row>
    <row r="23" spans="1:5" ht="23.25" customHeight="1">
      <c r="A23" s="9">
        <v>772111</v>
      </c>
      <c r="B23" s="9" t="s">
        <v>211</v>
      </c>
      <c r="C23" s="38">
        <v>400</v>
      </c>
      <c r="D23" s="38"/>
      <c r="E23" s="38">
        <v>400</v>
      </c>
    </row>
    <row r="24" spans="1:5" ht="34.5" customHeight="1">
      <c r="A24" s="6">
        <v>78</v>
      </c>
      <c r="B24" s="6" t="s">
        <v>192</v>
      </c>
      <c r="C24" s="16">
        <f>C25</f>
        <v>2427167</v>
      </c>
      <c r="D24" s="66">
        <f>D25</f>
        <v>5000</v>
      </c>
      <c r="E24" s="16">
        <f>E25</f>
        <v>2432167</v>
      </c>
    </row>
    <row r="25" spans="1:5" ht="30.75" customHeight="1">
      <c r="A25" s="6">
        <v>781</v>
      </c>
      <c r="B25" s="12" t="s">
        <v>192</v>
      </c>
      <c r="C25" s="16">
        <f>C26+C27+C28</f>
        <v>2427167</v>
      </c>
      <c r="D25" s="66">
        <f>D26</f>
        <v>5000</v>
      </c>
      <c r="E25" s="16">
        <f>E26+E27+E28</f>
        <v>2432167</v>
      </c>
    </row>
    <row r="26" spans="1:5" ht="23.25" customHeight="1">
      <c r="A26" s="7">
        <v>781111</v>
      </c>
      <c r="B26" s="7" t="s">
        <v>11</v>
      </c>
      <c r="C26" s="38">
        <v>89318</v>
      </c>
      <c r="D26" s="38">
        <v>5000</v>
      </c>
      <c r="E26" s="38">
        <f>C26+D26</f>
        <v>94318</v>
      </c>
    </row>
    <row r="27" spans="1:5" ht="23.25" customHeight="1">
      <c r="A27" s="7">
        <v>7811111</v>
      </c>
      <c r="B27" s="7" t="s">
        <v>12</v>
      </c>
      <c r="C27" s="38">
        <v>410</v>
      </c>
      <c r="D27" s="38"/>
      <c r="E27" s="38">
        <v>410</v>
      </c>
    </row>
    <row r="28" spans="1:5" ht="23.25" customHeight="1">
      <c r="A28" s="7">
        <v>781112</v>
      </c>
      <c r="B28" s="7" t="s">
        <v>201</v>
      </c>
      <c r="C28" s="38">
        <v>2337439</v>
      </c>
      <c r="D28" s="38"/>
      <c r="E28" s="38">
        <f>C28+D28</f>
        <v>2337439</v>
      </c>
    </row>
    <row r="29" spans="1:5" ht="23.25" customHeight="1">
      <c r="A29" s="6">
        <v>79</v>
      </c>
      <c r="B29" s="6" t="s">
        <v>191</v>
      </c>
      <c r="C29" s="16">
        <f>C30</f>
        <v>188300</v>
      </c>
      <c r="D29" s="16"/>
      <c r="E29" s="16">
        <f>E30</f>
        <v>188300</v>
      </c>
    </row>
    <row r="30" spans="1:5" ht="23.25" customHeight="1">
      <c r="A30" s="6">
        <v>791</v>
      </c>
      <c r="B30" s="12" t="s">
        <v>191</v>
      </c>
      <c r="C30" s="16">
        <f>C31+C32+C33+C34</f>
        <v>188300</v>
      </c>
      <c r="D30" s="16"/>
      <c r="E30" s="16">
        <f>E31+E32+E33+E34</f>
        <v>188300</v>
      </c>
    </row>
    <row r="31" spans="1:5" ht="23.25" customHeight="1">
      <c r="A31" s="7">
        <v>791111</v>
      </c>
      <c r="B31" s="7" t="s">
        <v>194</v>
      </c>
      <c r="C31" s="38">
        <v>177500</v>
      </c>
      <c r="D31" s="38"/>
      <c r="E31" s="38">
        <v>177500</v>
      </c>
    </row>
    <row r="32" spans="1:5" ht="23.25" customHeight="1">
      <c r="A32" s="7">
        <v>79111132</v>
      </c>
      <c r="B32" s="7" t="s">
        <v>193</v>
      </c>
      <c r="C32" s="38">
        <v>6300</v>
      </c>
      <c r="D32" s="38"/>
      <c r="E32" s="38">
        <v>6300</v>
      </c>
    </row>
    <row r="33" spans="1:5" ht="23.25" customHeight="1">
      <c r="A33" s="7">
        <v>7911115</v>
      </c>
      <c r="B33" s="7" t="s">
        <v>188</v>
      </c>
      <c r="C33" s="38">
        <v>3000</v>
      </c>
      <c r="D33" s="38"/>
      <c r="E33" s="38">
        <v>3000</v>
      </c>
    </row>
    <row r="34" spans="1:5" ht="34.5" customHeight="1">
      <c r="A34" s="7">
        <v>7911116</v>
      </c>
      <c r="B34" s="60" t="s">
        <v>227</v>
      </c>
      <c r="C34" s="38">
        <v>1500</v>
      </c>
      <c r="D34" s="38"/>
      <c r="E34" s="38">
        <v>1500</v>
      </c>
    </row>
    <row r="35" spans="1:5" ht="23.25" customHeight="1">
      <c r="A35" s="6">
        <v>8</v>
      </c>
      <c r="B35" s="6" t="s">
        <v>13</v>
      </c>
      <c r="C35" s="16">
        <v>100</v>
      </c>
      <c r="D35" s="16"/>
      <c r="E35" s="16">
        <v>100</v>
      </c>
    </row>
    <row r="36" spans="1:5" ht="23.25" customHeight="1">
      <c r="A36" s="13">
        <v>81</v>
      </c>
      <c r="B36" s="14" t="s">
        <v>14</v>
      </c>
      <c r="C36" s="16">
        <v>100</v>
      </c>
      <c r="D36" s="16"/>
      <c r="E36" s="16">
        <v>100</v>
      </c>
    </row>
    <row r="37" spans="1:5" ht="23.25" customHeight="1">
      <c r="A37" s="13">
        <v>811</v>
      </c>
      <c r="B37" s="14" t="s">
        <v>15</v>
      </c>
      <c r="C37" s="16">
        <v>100</v>
      </c>
      <c r="D37" s="16"/>
      <c r="E37" s="16">
        <v>100</v>
      </c>
    </row>
    <row r="38" spans="1:5" ht="23.25" customHeight="1">
      <c r="A38" s="7">
        <v>811122</v>
      </c>
      <c r="B38" s="7" t="s">
        <v>16</v>
      </c>
      <c r="C38" s="38">
        <v>100</v>
      </c>
      <c r="D38" s="38"/>
      <c r="E38" s="38">
        <v>100</v>
      </c>
    </row>
    <row r="39" spans="1:5" ht="23.25" customHeight="1">
      <c r="A39" s="15"/>
      <c r="B39" s="15" t="s">
        <v>17</v>
      </c>
      <c r="C39" s="16">
        <f>C3+C35</f>
        <v>2827923</v>
      </c>
      <c r="D39" s="16">
        <f>D3+D35</f>
        <v>11590</v>
      </c>
      <c r="E39" s="16">
        <f>E3+E35</f>
        <v>2839513</v>
      </c>
    </row>
    <row r="41" ht="12.75">
      <c r="D41" s="65"/>
    </row>
  </sheetData>
  <sheetProtection/>
  <printOptions/>
  <pageMargins left="0.37" right="0.1968503937007874" top="0.35433070866141736" bottom="0.18" header="0.31496062992125984" footer="0.18"/>
  <pageSetup fitToHeight="0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3"/>
  <sheetViews>
    <sheetView tabSelected="1" zoomScalePageLayoutView="0" workbookViewId="0" topLeftCell="A1">
      <pane ySplit="2" topLeftCell="A180" activePane="bottomLeft" state="frozen"/>
      <selection pane="topLeft" activeCell="A1" sqref="A1"/>
      <selection pane="bottomLeft" activeCell="E182" sqref="E182"/>
    </sheetView>
  </sheetViews>
  <sheetFormatPr defaultColWidth="9.140625" defaultRowHeight="12.75"/>
  <cols>
    <col min="1" max="1" width="13.421875" style="29" customWidth="1"/>
    <col min="2" max="2" width="84.7109375" style="29" customWidth="1"/>
    <col min="3" max="5" width="15.57421875" style="19" customWidth="1"/>
    <col min="6" max="16384" width="9.140625" style="19" customWidth="1"/>
  </cols>
  <sheetData>
    <row r="1" spans="1:2" ht="18">
      <c r="A1" s="18"/>
      <c r="B1" s="18"/>
    </row>
    <row r="2" spans="1:5" ht="40.5" customHeight="1">
      <c r="A2" s="39"/>
      <c r="B2" s="40" t="s">
        <v>125</v>
      </c>
      <c r="C2" s="46" t="s">
        <v>223</v>
      </c>
      <c r="D2" s="46" t="s">
        <v>226</v>
      </c>
      <c r="E2" s="46" t="s">
        <v>234</v>
      </c>
    </row>
    <row r="3" spans="1:5" ht="18">
      <c r="A3" s="20">
        <v>4</v>
      </c>
      <c r="B3" s="20" t="s">
        <v>18</v>
      </c>
      <c r="C3" s="32">
        <f>C4+C33+C159+C163</f>
        <v>2818699</v>
      </c>
      <c r="D3" s="32">
        <f>D4+D33+D159+D163</f>
        <v>12250</v>
      </c>
      <c r="E3" s="32">
        <f>C3+D3</f>
        <v>2830949</v>
      </c>
    </row>
    <row r="4" spans="1:5" ht="18">
      <c r="A4" s="20">
        <v>41</v>
      </c>
      <c r="B4" s="20" t="s">
        <v>19</v>
      </c>
      <c r="C4" s="33">
        <f>C5+C15+C19+C21+C28+C30</f>
        <v>274421</v>
      </c>
      <c r="D4" s="64">
        <f>D5+D15+D19+D21+D28+D30</f>
        <v>3900</v>
      </c>
      <c r="E4" s="33">
        <f>E5+E15+E19+E21+E28+E30</f>
        <v>278321</v>
      </c>
    </row>
    <row r="5" spans="1:5" ht="18">
      <c r="A5" s="20">
        <v>411</v>
      </c>
      <c r="B5" s="20" t="s">
        <v>20</v>
      </c>
      <c r="C5" s="33">
        <f>C6+C7+C8+C9+C10+C11+C12+C13+C14</f>
        <v>218587</v>
      </c>
      <c r="D5" s="64">
        <f>D6+D7+D8+D9+D10+D11+D12+D13+D14</f>
        <v>2900</v>
      </c>
      <c r="E5" s="33">
        <f>E6+E7+E8+E9+E10+E11+E12+E13+E14</f>
        <v>221487</v>
      </c>
    </row>
    <row r="6" spans="1:5" ht="18">
      <c r="A6" s="21">
        <v>411111</v>
      </c>
      <c r="B6" s="21" t="s">
        <v>21</v>
      </c>
      <c r="C6" s="30">
        <v>157740</v>
      </c>
      <c r="D6" s="30">
        <v>3000</v>
      </c>
      <c r="E6" s="30">
        <f>C6+D6</f>
        <v>160740</v>
      </c>
    </row>
    <row r="7" spans="1:5" ht="18">
      <c r="A7" s="21">
        <v>411112</v>
      </c>
      <c r="B7" s="21" t="s">
        <v>22</v>
      </c>
      <c r="C7" s="30">
        <v>5800</v>
      </c>
      <c r="D7" s="30">
        <v>2000</v>
      </c>
      <c r="E7" s="30">
        <f aca="true" t="shared" si="0" ref="E7:E14">C7+D7</f>
        <v>7800</v>
      </c>
    </row>
    <row r="8" spans="1:5" ht="18">
      <c r="A8" s="21">
        <v>411113</v>
      </c>
      <c r="B8" s="21" t="s">
        <v>163</v>
      </c>
      <c r="C8" s="30">
        <v>370</v>
      </c>
      <c r="D8" s="30"/>
      <c r="E8" s="30">
        <f t="shared" si="0"/>
        <v>370</v>
      </c>
    </row>
    <row r="9" spans="1:5" ht="18">
      <c r="A9" s="21">
        <v>411115</v>
      </c>
      <c r="B9" s="21" t="s">
        <v>23</v>
      </c>
      <c r="C9" s="30">
        <v>12000</v>
      </c>
      <c r="D9" s="30"/>
      <c r="E9" s="30">
        <f t="shared" si="0"/>
        <v>12000</v>
      </c>
    </row>
    <row r="10" spans="1:5" ht="24" customHeight="1">
      <c r="A10" s="21">
        <v>411117</v>
      </c>
      <c r="B10" s="21" t="s">
        <v>24</v>
      </c>
      <c r="C10" s="30">
        <v>5000</v>
      </c>
      <c r="D10" s="30">
        <v>-1000</v>
      </c>
      <c r="E10" s="30">
        <f t="shared" si="0"/>
        <v>4000</v>
      </c>
    </row>
    <row r="11" spans="1:5" ht="18">
      <c r="A11" s="21">
        <v>411118</v>
      </c>
      <c r="B11" s="21" t="s">
        <v>25</v>
      </c>
      <c r="C11" s="30">
        <v>32000</v>
      </c>
      <c r="D11" s="30"/>
      <c r="E11" s="30">
        <f t="shared" si="0"/>
        <v>32000</v>
      </c>
    </row>
    <row r="12" spans="1:5" ht="18">
      <c r="A12" s="21">
        <v>411119</v>
      </c>
      <c r="B12" s="21" t="s">
        <v>26</v>
      </c>
      <c r="C12" s="30">
        <v>4500</v>
      </c>
      <c r="D12" s="30">
        <v>-500</v>
      </c>
      <c r="E12" s="30">
        <f t="shared" si="0"/>
        <v>4000</v>
      </c>
    </row>
    <row r="13" spans="1:5" ht="18">
      <c r="A13" s="21">
        <v>411131</v>
      </c>
      <c r="B13" s="21" t="s">
        <v>27</v>
      </c>
      <c r="C13" s="30">
        <v>600</v>
      </c>
      <c r="D13" s="30">
        <v>-600</v>
      </c>
      <c r="E13" s="30">
        <f t="shared" si="0"/>
        <v>0</v>
      </c>
    </row>
    <row r="14" spans="1:5" ht="18">
      <c r="A14" s="21">
        <v>411141</v>
      </c>
      <c r="B14" s="21" t="s">
        <v>108</v>
      </c>
      <c r="C14" s="30">
        <v>577</v>
      </c>
      <c r="D14" s="30"/>
      <c r="E14" s="30">
        <f t="shared" si="0"/>
        <v>577</v>
      </c>
    </row>
    <row r="15" spans="1:5" ht="18">
      <c r="A15" s="20">
        <v>412</v>
      </c>
      <c r="B15" s="20" t="s">
        <v>28</v>
      </c>
      <c r="C15" s="34">
        <f>C16+C17+C18</f>
        <v>38900</v>
      </c>
      <c r="D15" s="62">
        <f>D16+D17+D18</f>
        <v>1900</v>
      </c>
      <c r="E15" s="34">
        <f>E16+E17+E18</f>
        <v>40800</v>
      </c>
    </row>
    <row r="16" spans="1:5" ht="18">
      <c r="A16" s="21">
        <v>412111</v>
      </c>
      <c r="B16" s="21" t="s">
        <v>212</v>
      </c>
      <c r="C16" s="30">
        <v>26000</v>
      </c>
      <c r="D16" s="30">
        <v>1000</v>
      </c>
      <c r="E16" s="30">
        <f>C16+D16</f>
        <v>27000</v>
      </c>
    </row>
    <row r="17" spans="1:5" ht="18">
      <c r="A17" s="21">
        <v>412211</v>
      </c>
      <c r="B17" s="21" t="s">
        <v>185</v>
      </c>
      <c r="C17" s="30">
        <v>11300</v>
      </c>
      <c r="D17" s="30">
        <v>500</v>
      </c>
      <c r="E17" s="30">
        <f>C17+D17</f>
        <v>11800</v>
      </c>
    </row>
    <row r="18" spans="1:5" ht="18">
      <c r="A18" s="21">
        <v>412311</v>
      </c>
      <c r="B18" s="21" t="s">
        <v>29</v>
      </c>
      <c r="C18" s="30">
        <v>1600</v>
      </c>
      <c r="D18" s="30">
        <v>400</v>
      </c>
      <c r="E18" s="30">
        <f>C18+D18</f>
        <v>2000</v>
      </c>
    </row>
    <row r="19" spans="1:5" s="37" customFormat="1" ht="18">
      <c r="A19" s="41">
        <v>413</v>
      </c>
      <c r="B19" s="42" t="s">
        <v>220</v>
      </c>
      <c r="C19" s="36">
        <f>C20</f>
        <v>0</v>
      </c>
      <c r="D19" s="36"/>
      <c r="E19" s="36">
        <f>E20</f>
        <v>0</v>
      </c>
    </row>
    <row r="20" spans="1:5" ht="18">
      <c r="A20" s="43">
        <v>413141</v>
      </c>
      <c r="B20" s="44" t="s">
        <v>221</v>
      </c>
      <c r="C20" s="10">
        <v>0</v>
      </c>
      <c r="D20" s="10"/>
      <c r="E20" s="10">
        <v>0</v>
      </c>
    </row>
    <row r="21" spans="1:5" ht="18">
      <c r="A21" s="20">
        <v>414</v>
      </c>
      <c r="B21" s="20" t="s">
        <v>30</v>
      </c>
      <c r="C21" s="33">
        <f>C22+C23+C24+C25+C26+C27</f>
        <v>2700</v>
      </c>
      <c r="D21" s="61">
        <f>D22+D23+D24+D25+D26+D27</f>
        <v>-900</v>
      </c>
      <c r="E21" s="33">
        <f>E22+E23+E24+E25+E26+E27</f>
        <v>1800</v>
      </c>
    </row>
    <row r="22" spans="1:5" ht="18">
      <c r="A22" s="21">
        <v>414111</v>
      </c>
      <c r="B22" s="21" t="s">
        <v>31</v>
      </c>
      <c r="C22" s="30">
        <v>400</v>
      </c>
      <c r="D22" s="30"/>
      <c r="E22" s="30">
        <f aca="true" t="shared" si="1" ref="E22:E27">C22+D22</f>
        <v>400</v>
      </c>
    </row>
    <row r="23" spans="1:5" ht="18">
      <c r="A23" s="21">
        <v>414121</v>
      </c>
      <c r="B23" s="21" t="s">
        <v>32</v>
      </c>
      <c r="C23" s="30">
        <v>0</v>
      </c>
      <c r="D23" s="30"/>
      <c r="E23" s="30">
        <f t="shared" si="1"/>
        <v>0</v>
      </c>
    </row>
    <row r="24" spans="1:5" ht="18">
      <c r="A24" s="21">
        <v>4141211</v>
      </c>
      <c r="B24" s="21" t="s">
        <v>33</v>
      </c>
      <c r="C24" s="30">
        <v>0</v>
      </c>
      <c r="D24" s="30"/>
      <c r="E24" s="30">
        <f t="shared" si="1"/>
        <v>0</v>
      </c>
    </row>
    <row r="25" spans="1:5" ht="18">
      <c r="A25" s="21">
        <v>414311</v>
      </c>
      <c r="B25" s="21" t="s">
        <v>34</v>
      </c>
      <c r="C25" s="30">
        <v>1400</v>
      </c>
      <c r="D25" s="30">
        <v>-600</v>
      </c>
      <c r="E25" s="30">
        <f t="shared" si="1"/>
        <v>800</v>
      </c>
    </row>
    <row r="26" spans="1:5" ht="36">
      <c r="A26" s="21">
        <v>414411</v>
      </c>
      <c r="B26" s="21" t="s">
        <v>167</v>
      </c>
      <c r="C26" s="30">
        <v>600</v>
      </c>
      <c r="D26" s="30">
        <v>-200</v>
      </c>
      <c r="E26" s="30">
        <f t="shared" si="1"/>
        <v>400</v>
      </c>
    </row>
    <row r="27" spans="1:5" ht="18">
      <c r="A27" s="21">
        <v>414314</v>
      </c>
      <c r="B27" s="21" t="s">
        <v>162</v>
      </c>
      <c r="C27" s="30">
        <v>300</v>
      </c>
      <c r="D27" s="30">
        <v>-100</v>
      </c>
      <c r="E27" s="30">
        <f t="shared" si="1"/>
        <v>200</v>
      </c>
    </row>
    <row r="28" spans="1:5" ht="18">
      <c r="A28" s="20">
        <v>415</v>
      </c>
      <c r="B28" s="20" t="s">
        <v>35</v>
      </c>
      <c r="C28" s="33">
        <f>C29</f>
        <v>10000</v>
      </c>
      <c r="D28" s="33"/>
      <c r="E28" s="33">
        <f>E29</f>
        <v>10000</v>
      </c>
    </row>
    <row r="29" spans="1:5" ht="18">
      <c r="A29" s="21">
        <v>415112</v>
      </c>
      <c r="B29" s="21" t="s">
        <v>36</v>
      </c>
      <c r="C29" s="30">
        <v>10000</v>
      </c>
      <c r="D29" s="30"/>
      <c r="E29" s="30">
        <v>10000</v>
      </c>
    </row>
    <row r="30" spans="1:5" ht="18">
      <c r="A30" s="20">
        <v>416</v>
      </c>
      <c r="B30" s="20" t="s">
        <v>213</v>
      </c>
      <c r="C30" s="34">
        <f>C31+C32</f>
        <v>4234</v>
      </c>
      <c r="D30" s="34"/>
      <c r="E30" s="34">
        <f>E31+E32</f>
        <v>4234</v>
      </c>
    </row>
    <row r="31" spans="1:5" ht="18">
      <c r="A31" s="21">
        <v>416111</v>
      </c>
      <c r="B31" s="21" t="s">
        <v>196</v>
      </c>
      <c r="C31" s="30">
        <v>3000</v>
      </c>
      <c r="D31" s="30"/>
      <c r="E31" s="30">
        <v>3000</v>
      </c>
    </row>
    <row r="32" spans="1:5" ht="18">
      <c r="A32" s="21">
        <v>416131</v>
      </c>
      <c r="B32" s="21" t="s">
        <v>199</v>
      </c>
      <c r="C32" s="30">
        <v>1234</v>
      </c>
      <c r="D32" s="30"/>
      <c r="E32" s="30">
        <v>1234</v>
      </c>
    </row>
    <row r="33" spans="1:5" ht="18">
      <c r="A33" s="20">
        <v>42</v>
      </c>
      <c r="B33" s="20" t="s">
        <v>37</v>
      </c>
      <c r="C33" s="33">
        <f>C34+C56+C65+C90+C96+C117</f>
        <v>2540728</v>
      </c>
      <c r="D33" s="61">
        <f>D34+D56+D65+D90+D96+D117</f>
        <v>8350</v>
      </c>
      <c r="E33" s="33">
        <f>E34+E56+E65+E90+E96+E117</f>
        <v>2549078</v>
      </c>
    </row>
    <row r="34" spans="1:5" ht="18">
      <c r="A34" s="20">
        <v>421</v>
      </c>
      <c r="B34" s="20" t="s">
        <v>38</v>
      </c>
      <c r="C34" s="33">
        <f>C35+C36+C37+C38+C39+C40+C41+C42+C43+C44+C45+C46+C47+C48+C49+C50+C51+C52+C53+C54+C55</f>
        <v>36129</v>
      </c>
      <c r="D34" s="33"/>
      <c r="E34" s="33">
        <f>E35+E36+E37+E38+E39+E40+E41+E42+E43+E44+E45+E46+E47+E48+E49+E50+E51+E52+E53+E54+E55</f>
        <v>36129</v>
      </c>
    </row>
    <row r="35" spans="1:5" ht="18">
      <c r="A35" s="21">
        <v>421111</v>
      </c>
      <c r="B35" s="21" t="s">
        <v>39</v>
      </c>
      <c r="C35" s="30">
        <v>1800</v>
      </c>
      <c r="D35" s="30"/>
      <c r="E35" s="30">
        <v>1800</v>
      </c>
    </row>
    <row r="36" spans="1:5" ht="18">
      <c r="A36" s="21">
        <v>421112</v>
      </c>
      <c r="B36" s="21" t="s">
        <v>40</v>
      </c>
      <c r="C36" s="30">
        <v>30</v>
      </c>
      <c r="D36" s="30"/>
      <c r="E36" s="30">
        <v>30</v>
      </c>
    </row>
    <row r="37" spans="1:5" ht="18">
      <c r="A37" s="21">
        <v>421121</v>
      </c>
      <c r="B37" s="21" t="s">
        <v>41</v>
      </c>
      <c r="C37" s="30">
        <v>20</v>
      </c>
      <c r="D37" s="30"/>
      <c r="E37" s="30">
        <v>20</v>
      </c>
    </row>
    <row r="38" spans="1:5" ht="18">
      <c r="A38" s="21">
        <v>421211</v>
      </c>
      <c r="B38" s="21" t="s">
        <v>42</v>
      </c>
      <c r="C38" s="30">
        <v>7243</v>
      </c>
      <c r="D38" s="30"/>
      <c r="E38" s="30">
        <v>7243</v>
      </c>
    </row>
    <row r="39" spans="1:5" ht="18">
      <c r="A39" s="21">
        <v>421225</v>
      </c>
      <c r="B39" s="21" t="s">
        <v>43</v>
      </c>
      <c r="C39" s="30">
        <v>15248</v>
      </c>
      <c r="D39" s="30"/>
      <c r="E39" s="30">
        <v>15248</v>
      </c>
    </row>
    <row r="40" spans="1:5" ht="18">
      <c r="A40" s="21">
        <v>421311</v>
      </c>
      <c r="B40" s="21" t="s">
        <v>44</v>
      </c>
      <c r="C40" s="30">
        <v>3200</v>
      </c>
      <c r="D40" s="30"/>
      <c r="E40" s="30">
        <v>3200</v>
      </c>
    </row>
    <row r="41" spans="1:5" ht="18">
      <c r="A41" s="21">
        <v>421321</v>
      </c>
      <c r="B41" s="21" t="s">
        <v>154</v>
      </c>
      <c r="C41" s="30">
        <v>300</v>
      </c>
      <c r="D41" s="30"/>
      <c r="E41" s="30">
        <v>300</v>
      </c>
    </row>
    <row r="42" spans="1:5" ht="18">
      <c r="A42" s="21">
        <v>421324</v>
      </c>
      <c r="B42" s="21" t="s">
        <v>131</v>
      </c>
      <c r="C42" s="30">
        <v>360</v>
      </c>
      <c r="D42" s="30"/>
      <c r="E42" s="30">
        <v>360</v>
      </c>
    </row>
    <row r="43" spans="1:5" ht="18">
      <c r="A43" s="21">
        <v>421325</v>
      </c>
      <c r="B43" s="21" t="s">
        <v>170</v>
      </c>
      <c r="C43" s="30">
        <v>1900</v>
      </c>
      <c r="D43" s="30"/>
      <c r="E43" s="30">
        <v>1900</v>
      </c>
    </row>
    <row r="44" spans="1:5" ht="18">
      <c r="A44" s="21">
        <v>421391</v>
      </c>
      <c r="B44" s="21" t="s">
        <v>45</v>
      </c>
      <c r="C44" s="30">
        <v>20</v>
      </c>
      <c r="D44" s="30"/>
      <c r="E44" s="30">
        <v>20</v>
      </c>
    </row>
    <row r="45" spans="1:5" ht="18">
      <c r="A45" s="21">
        <v>421411</v>
      </c>
      <c r="B45" s="21" t="s">
        <v>46</v>
      </c>
      <c r="C45" s="30">
        <v>1600</v>
      </c>
      <c r="D45" s="30"/>
      <c r="E45" s="30">
        <v>1600</v>
      </c>
    </row>
    <row r="46" spans="1:5" ht="18">
      <c r="A46" s="21">
        <v>421412</v>
      </c>
      <c r="B46" s="21" t="s">
        <v>47</v>
      </c>
      <c r="C46" s="30">
        <v>700</v>
      </c>
      <c r="D46" s="30"/>
      <c r="E46" s="30">
        <v>700</v>
      </c>
    </row>
    <row r="47" spans="1:5" ht="18">
      <c r="A47" s="21">
        <v>421414</v>
      </c>
      <c r="B47" s="21" t="s">
        <v>48</v>
      </c>
      <c r="C47" s="30">
        <v>450</v>
      </c>
      <c r="D47" s="30"/>
      <c r="E47" s="30">
        <v>450</v>
      </c>
    </row>
    <row r="48" spans="1:5" ht="18">
      <c r="A48" s="21">
        <v>4214191</v>
      </c>
      <c r="B48" s="21" t="s">
        <v>156</v>
      </c>
      <c r="C48" s="30">
        <v>200</v>
      </c>
      <c r="D48" s="30"/>
      <c r="E48" s="30">
        <v>200</v>
      </c>
    </row>
    <row r="49" spans="1:5" ht="18">
      <c r="A49" s="21">
        <v>421421</v>
      </c>
      <c r="B49" s="21" t="s">
        <v>49</v>
      </c>
      <c r="C49" s="30">
        <v>1100</v>
      </c>
      <c r="D49" s="30"/>
      <c r="E49" s="30">
        <v>1100</v>
      </c>
    </row>
    <row r="50" spans="1:5" ht="18">
      <c r="A50" s="21">
        <v>421511</v>
      </c>
      <c r="B50" s="21" t="s">
        <v>197</v>
      </c>
      <c r="C50" s="30">
        <v>733</v>
      </c>
      <c r="D50" s="30"/>
      <c r="E50" s="30">
        <v>733</v>
      </c>
    </row>
    <row r="51" spans="1:5" ht="18">
      <c r="A51" s="21">
        <v>421512</v>
      </c>
      <c r="B51" s="21" t="s">
        <v>132</v>
      </c>
      <c r="C51" s="30">
        <v>495</v>
      </c>
      <c r="D51" s="30"/>
      <c r="E51" s="30">
        <v>495</v>
      </c>
    </row>
    <row r="52" spans="1:5" ht="18">
      <c r="A52" s="21">
        <v>421521</v>
      </c>
      <c r="B52" s="21" t="s">
        <v>133</v>
      </c>
      <c r="C52" s="30">
        <v>234</v>
      </c>
      <c r="D52" s="30"/>
      <c r="E52" s="30">
        <v>234</v>
      </c>
    </row>
    <row r="53" spans="1:5" ht="18">
      <c r="A53" s="21">
        <v>421612</v>
      </c>
      <c r="B53" s="21" t="s">
        <v>171</v>
      </c>
      <c r="C53" s="30">
        <v>100</v>
      </c>
      <c r="D53" s="30"/>
      <c r="E53" s="30">
        <v>100</v>
      </c>
    </row>
    <row r="54" spans="1:5" ht="18">
      <c r="A54" s="21">
        <v>421625</v>
      </c>
      <c r="B54" s="21" t="s">
        <v>155</v>
      </c>
      <c r="C54" s="30">
        <v>146</v>
      </c>
      <c r="D54" s="30"/>
      <c r="E54" s="30">
        <v>146</v>
      </c>
    </row>
    <row r="55" spans="1:5" ht="18">
      <c r="A55" s="21">
        <v>4219191</v>
      </c>
      <c r="B55" s="21" t="s">
        <v>208</v>
      </c>
      <c r="C55" s="30">
        <v>250</v>
      </c>
      <c r="D55" s="30"/>
      <c r="E55" s="30">
        <v>250</v>
      </c>
    </row>
    <row r="56" spans="1:5" ht="18">
      <c r="A56" s="20">
        <v>422</v>
      </c>
      <c r="B56" s="20" t="s">
        <v>50</v>
      </c>
      <c r="C56" s="33">
        <f>C57+C58+C59+C60+C61+C62+C63+C64</f>
        <v>6400</v>
      </c>
      <c r="D56" s="33"/>
      <c r="E56" s="33">
        <f>E57+E58+E59+E60+E61+E62+E63+E64</f>
        <v>6400</v>
      </c>
    </row>
    <row r="57" spans="1:5" ht="18">
      <c r="A57" s="21">
        <v>422111</v>
      </c>
      <c r="B57" s="21" t="s">
        <v>51</v>
      </c>
      <c r="C57" s="30">
        <v>500</v>
      </c>
      <c r="D57" s="30"/>
      <c r="E57" s="30">
        <v>500</v>
      </c>
    </row>
    <row r="58" spans="1:5" ht="18">
      <c r="A58" s="21">
        <v>422121</v>
      </c>
      <c r="B58" s="21" t="s">
        <v>52</v>
      </c>
      <c r="C58" s="30">
        <v>300</v>
      </c>
      <c r="D58" s="30"/>
      <c r="E58" s="30">
        <v>300</v>
      </c>
    </row>
    <row r="59" spans="1:5" ht="18">
      <c r="A59" s="21">
        <v>422131</v>
      </c>
      <c r="B59" s="21" t="s">
        <v>53</v>
      </c>
      <c r="C59" s="30">
        <v>450</v>
      </c>
      <c r="D59" s="30"/>
      <c r="E59" s="30">
        <v>450</v>
      </c>
    </row>
    <row r="60" spans="1:5" ht="18">
      <c r="A60" s="21">
        <v>422199</v>
      </c>
      <c r="B60" s="21" t="s">
        <v>107</v>
      </c>
      <c r="C60" s="30">
        <v>50</v>
      </c>
      <c r="D60" s="30"/>
      <c r="E60" s="30">
        <v>50</v>
      </c>
    </row>
    <row r="61" spans="1:5" ht="18">
      <c r="A61" s="21">
        <v>422211</v>
      </c>
      <c r="B61" s="21" t="s">
        <v>54</v>
      </c>
      <c r="C61" s="30">
        <v>800</v>
      </c>
      <c r="D61" s="30"/>
      <c r="E61" s="30">
        <v>800</v>
      </c>
    </row>
    <row r="62" spans="1:5" ht="21" customHeight="1">
      <c r="A62" s="21">
        <v>422221</v>
      </c>
      <c r="B62" s="21" t="s">
        <v>127</v>
      </c>
      <c r="C62" s="30">
        <v>3000</v>
      </c>
      <c r="D62" s="30"/>
      <c r="E62" s="30">
        <v>3000</v>
      </c>
    </row>
    <row r="63" spans="1:5" ht="18">
      <c r="A63" s="21">
        <v>422231</v>
      </c>
      <c r="B63" s="21" t="s">
        <v>55</v>
      </c>
      <c r="C63" s="30">
        <v>1000</v>
      </c>
      <c r="D63" s="30"/>
      <c r="E63" s="30">
        <v>1000</v>
      </c>
    </row>
    <row r="64" spans="1:5" ht="18">
      <c r="A64" s="21">
        <v>422299</v>
      </c>
      <c r="B64" s="21" t="s">
        <v>56</v>
      </c>
      <c r="C64" s="30">
        <v>300</v>
      </c>
      <c r="D64" s="30"/>
      <c r="E64" s="30">
        <v>300</v>
      </c>
    </row>
    <row r="65" spans="1:5" ht="18">
      <c r="A65" s="20">
        <v>423</v>
      </c>
      <c r="B65" s="20" t="s">
        <v>57</v>
      </c>
      <c r="C65" s="33">
        <f>C66+C67+C68+C69+C70+C71+C72+C73+C74+C75+C76+C77+C78+C79+C80+C81+C82+C83+C84+C85+C86+C87+C88+C89</f>
        <v>41701</v>
      </c>
      <c r="D65" s="61">
        <f>D76+D77+D81+D89+D94</f>
        <v>2190</v>
      </c>
      <c r="E65" s="33">
        <f>E66+E67+E68+E69+E70+E71+E72+E73+E74+E75+E76+E77+E78+E79+E80+E81+E82+E83+E84+E85+E86+E87+E88+E89</f>
        <v>41941</v>
      </c>
    </row>
    <row r="66" spans="1:5" ht="18">
      <c r="A66" s="21">
        <v>423111</v>
      </c>
      <c r="B66" s="21" t="s">
        <v>58</v>
      </c>
      <c r="C66" s="30">
        <v>450</v>
      </c>
      <c r="D66" s="30"/>
      <c r="E66" s="30">
        <v>450</v>
      </c>
    </row>
    <row r="67" spans="1:5" ht="18">
      <c r="A67" s="21">
        <v>423191</v>
      </c>
      <c r="B67" s="31" t="s">
        <v>219</v>
      </c>
      <c r="C67" s="30">
        <v>9000</v>
      </c>
      <c r="D67" s="30"/>
      <c r="E67" s="30">
        <v>9000</v>
      </c>
    </row>
    <row r="68" spans="1:5" ht="18">
      <c r="A68" s="21">
        <v>423199</v>
      </c>
      <c r="B68" s="21" t="s">
        <v>179</v>
      </c>
      <c r="C68" s="30">
        <v>390</v>
      </c>
      <c r="D68" s="30"/>
      <c r="E68" s="30">
        <v>390</v>
      </c>
    </row>
    <row r="69" spans="1:5" ht="18">
      <c r="A69" s="21">
        <v>423212</v>
      </c>
      <c r="B69" s="21" t="s">
        <v>59</v>
      </c>
      <c r="C69" s="30">
        <v>1500</v>
      </c>
      <c r="D69" s="30"/>
      <c r="E69" s="30">
        <v>1500</v>
      </c>
    </row>
    <row r="70" spans="1:5" ht="18">
      <c r="A70" s="21">
        <v>423221</v>
      </c>
      <c r="B70" s="21" t="s">
        <v>123</v>
      </c>
      <c r="C70" s="30">
        <v>100</v>
      </c>
      <c r="D70" s="30"/>
      <c r="E70" s="30">
        <v>100</v>
      </c>
    </row>
    <row r="71" spans="1:5" ht="18">
      <c r="A71" s="21">
        <v>423311</v>
      </c>
      <c r="B71" s="21" t="s">
        <v>60</v>
      </c>
      <c r="C71" s="30">
        <v>2422</v>
      </c>
      <c r="D71" s="30"/>
      <c r="E71" s="30">
        <v>2422</v>
      </c>
    </row>
    <row r="72" spans="1:5" ht="18">
      <c r="A72" s="21">
        <v>423321</v>
      </c>
      <c r="B72" s="21" t="s">
        <v>61</v>
      </c>
      <c r="C72" s="30">
        <v>240</v>
      </c>
      <c r="D72" s="30"/>
      <c r="E72" s="30">
        <v>240</v>
      </c>
    </row>
    <row r="73" spans="1:5" ht="18">
      <c r="A73" s="21">
        <v>423322</v>
      </c>
      <c r="B73" s="21" t="s">
        <v>62</v>
      </c>
      <c r="C73" s="30">
        <v>250</v>
      </c>
      <c r="D73" s="30"/>
      <c r="E73" s="30">
        <v>250</v>
      </c>
    </row>
    <row r="74" spans="1:5" ht="18">
      <c r="A74" s="21">
        <v>423391</v>
      </c>
      <c r="B74" s="21" t="s">
        <v>63</v>
      </c>
      <c r="C74" s="30">
        <v>100</v>
      </c>
      <c r="D74" s="30"/>
      <c r="E74" s="30">
        <v>100</v>
      </c>
    </row>
    <row r="75" spans="1:5" ht="18">
      <c r="A75" s="21">
        <v>423418</v>
      </c>
      <c r="B75" s="21" t="s">
        <v>184</v>
      </c>
      <c r="C75" s="30">
        <v>366</v>
      </c>
      <c r="D75" s="30"/>
      <c r="E75" s="30">
        <v>366</v>
      </c>
    </row>
    <row r="76" spans="1:5" ht="36">
      <c r="A76" s="21">
        <v>423419</v>
      </c>
      <c r="B76" s="21" t="s">
        <v>214</v>
      </c>
      <c r="C76" s="30">
        <v>5859</v>
      </c>
      <c r="D76" s="30">
        <v>-360</v>
      </c>
      <c r="E76" s="30">
        <f>C76+D76</f>
        <v>5499</v>
      </c>
    </row>
    <row r="77" spans="1:5" ht="18">
      <c r="A77" s="21">
        <v>423422</v>
      </c>
      <c r="B77" s="21" t="s">
        <v>204</v>
      </c>
      <c r="C77" s="30">
        <v>5000</v>
      </c>
      <c r="D77" s="30">
        <v>360</v>
      </c>
      <c r="E77" s="30">
        <f>C77+D77</f>
        <v>5360</v>
      </c>
    </row>
    <row r="78" spans="1:5" ht="18">
      <c r="A78" s="21">
        <v>423432</v>
      </c>
      <c r="B78" s="21" t="s">
        <v>209</v>
      </c>
      <c r="C78" s="30">
        <v>360</v>
      </c>
      <c r="D78" s="30"/>
      <c r="E78" s="30">
        <v>360</v>
      </c>
    </row>
    <row r="79" spans="1:5" ht="18">
      <c r="A79" s="21">
        <v>423521</v>
      </c>
      <c r="B79" s="21" t="s">
        <v>64</v>
      </c>
      <c r="C79" s="30">
        <v>1000</v>
      </c>
      <c r="D79" s="30"/>
      <c r="E79" s="30">
        <v>1000</v>
      </c>
    </row>
    <row r="80" spans="1:5" ht="36.75" customHeight="1">
      <c r="A80" s="23">
        <v>423591</v>
      </c>
      <c r="B80" s="23" t="s">
        <v>200</v>
      </c>
      <c r="C80" s="30">
        <v>4524</v>
      </c>
      <c r="D80" s="30"/>
      <c r="E80" s="30">
        <v>4524</v>
      </c>
    </row>
    <row r="81" spans="1:5" ht="18">
      <c r="A81" s="21">
        <v>423592</v>
      </c>
      <c r="B81" s="21" t="s">
        <v>65</v>
      </c>
      <c r="C81" s="30">
        <v>450</v>
      </c>
      <c r="D81" s="30"/>
      <c r="E81" s="30">
        <f>C81+D81</f>
        <v>450</v>
      </c>
    </row>
    <row r="82" spans="1:5" ht="18">
      <c r="A82" s="21">
        <v>4235921</v>
      </c>
      <c r="B82" s="21" t="s">
        <v>66</v>
      </c>
      <c r="C82" s="30">
        <v>5000</v>
      </c>
      <c r="D82" s="30"/>
      <c r="E82" s="30">
        <v>5000</v>
      </c>
    </row>
    <row r="83" spans="1:5" ht="18">
      <c r="A83" s="21">
        <v>4235922</v>
      </c>
      <c r="B83" s="21" t="s">
        <v>67</v>
      </c>
      <c r="C83" s="30">
        <v>600</v>
      </c>
      <c r="D83" s="30"/>
      <c r="E83" s="30">
        <v>600</v>
      </c>
    </row>
    <row r="84" spans="1:5" ht="18">
      <c r="A84" s="21">
        <v>423593</v>
      </c>
      <c r="B84" s="21" t="s">
        <v>129</v>
      </c>
      <c r="C84" s="30">
        <v>400</v>
      </c>
      <c r="D84" s="30"/>
      <c r="E84" s="30">
        <v>400</v>
      </c>
    </row>
    <row r="85" spans="1:5" ht="18">
      <c r="A85" s="21">
        <v>423612</v>
      </c>
      <c r="B85" s="21" t="s">
        <v>198</v>
      </c>
      <c r="C85" s="30">
        <v>150</v>
      </c>
      <c r="D85" s="30"/>
      <c r="E85" s="30">
        <v>150</v>
      </c>
    </row>
    <row r="86" spans="1:5" ht="18">
      <c r="A86" s="21">
        <v>423711</v>
      </c>
      <c r="B86" s="21" t="s">
        <v>68</v>
      </c>
      <c r="C86" s="30">
        <v>400</v>
      </c>
      <c r="D86" s="30"/>
      <c r="E86" s="30">
        <v>400</v>
      </c>
    </row>
    <row r="87" spans="1:5" ht="18">
      <c r="A87" s="21">
        <v>423911</v>
      </c>
      <c r="B87" s="21" t="s">
        <v>189</v>
      </c>
      <c r="C87" s="30">
        <v>200</v>
      </c>
      <c r="D87" s="30"/>
      <c r="E87" s="30">
        <v>200</v>
      </c>
    </row>
    <row r="88" spans="1:5" ht="18">
      <c r="A88" s="21">
        <v>4239111</v>
      </c>
      <c r="B88" s="21" t="s">
        <v>69</v>
      </c>
      <c r="C88" s="30">
        <v>2640</v>
      </c>
      <c r="D88" s="30"/>
      <c r="E88" s="30">
        <v>2640</v>
      </c>
    </row>
    <row r="89" spans="1:5" ht="18">
      <c r="A89" s="21">
        <v>4239112</v>
      </c>
      <c r="B89" s="21" t="s">
        <v>164</v>
      </c>
      <c r="C89" s="30">
        <v>300</v>
      </c>
      <c r="D89" s="30">
        <v>240</v>
      </c>
      <c r="E89" s="30">
        <f>C89+D89</f>
        <v>540</v>
      </c>
    </row>
    <row r="90" spans="1:5" ht="18">
      <c r="A90" s="20">
        <v>424</v>
      </c>
      <c r="B90" s="20" t="s">
        <v>70</v>
      </c>
      <c r="C90" s="33">
        <f>C91+C92+C93+C95</f>
        <v>6212</v>
      </c>
      <c r="D90" s="61">
        <f>D93</f>
        <v>300</v>
      </c>
      <c r="E90" s="33">
        <f>E91+E92+E93+E94+E95</f>
        <v>8462</v>
      </c>
    </row>
    <row r="91" spans="1:5" ht="18">
      <c r="A91" s="21">
        <v>424341</v>
      </c>
      <c r="B91" s="21" t="s">
        <v>134</v>
      </c>
      <c r="C91" s="30">
        <v>4548</v>
      </c>
      <c r="D91" s="30"/>
      <c r="E91" s="30">
        <v>4548</v>
      </c>
    </row>
    <row r="92" spans="1:5" ht="18">
      <c r="A92" s="21">
        <v>424351</v>
      </c>
      <c r="B92" s="22" t="s">
        <v>161</v>
      </c>
      <c r="C92" s="30">
        <v>622</v>
      </c>
      <c r="D92" s="30"/>
      <c r="E92" s="30">
        <v>622</v>
      </c>
    </row>
    <row r="93" spans="1:5" ht="18">
      <c r="A93" s="21">
        <v>424911</v>
      </c>
      <c r="B93" s="31" t="s">
        <v>232</v>
      </c>
      <c r="C93" s="30">
        <v>450</v>
      </c>
      <c r="D93" s="30">
        <v>300</v>
      </c>
      <c r="E93" s="30">
        <f>C93+D93</f>
        <v>750</v>
      </c>
    </row>
    <row r="94" spans="1:5" ht="18">
      <c r="A94" s="21">
        <v>4249111</v>
      </c>
      <c r="B94" s="31" t="s">
        <v>230</v>
      </c>
      <c r="C94" s="30"/>
      <c r="D94" s="67">
        <v>1950</v>
      </c>
      <c r="E94" s="30">
        <v>1950</v>
      </c>
    </row>
    <row r="95" spans="1:5" ht="18">
      <c r="A95" s="21">
        <v>4249116</v>
      </c>
      <c r="B95" s="31" t="s">
        <v>231</v>
      </c>
      <c r="C95" s="30">
        <v>592</v>
      </c>
      <c r="D95" s="30"/>
      <c r="E95" s="30">
        <v>592</v>
      </c>
    </row>
    <row r="96" spans="1:5" ht="18">
      <c r="A96" s="20">
        <v>425</v>
      </c>
      <c r="B96" s="20" t="s">
        <v>165</v>
      </c>
      <c r="C96" s="33">
        <f>C97+C98+C99+C100+C101+C102+C103+C104+C105+C106+C107+C108+C109+C110+C111+C112+C113+C114+C115+C116</f>
        <v>15900</v>
      </c>
      <c r="D96" s="61">
        <f>D105+D106+D113+D115</f>
        <v>960</v>
      </c>
      <c r="E96" s="33">
        <f>E97+E98+E99+E100+E101+E102+E103+E104+E105+E106+E107+E108+E109+E110+E111+E112+E113+E114+E115+E116</f>
        <v>16860</v>
      </c>
    </row>
    <row r="97" spans="1:5" ht="18">
      <c r="A97" s="21">
        <v>425111</v>
      </c>
      <c r="B97" s="21" t="s">
        <v>135</v>
      </c>
      <c r="C97" s="30">
        <v>200</v>
      </c>
      <c r="D97" s="30"/>
      <c r="E97" s="30">
        <v>200</v>
      </c>
    </row>
    <row r="98" spans="1:5" ht="18">
      <c r="A98" s="21">
        <v>425112</v>
      </c>
      <c r="B98" s="21" t="s">
        <v>71</v>
      </c>
      <c r="C98" s="30">
        <v>300</v>
      </c>
      <c r="D98" s="30"/>
      <c r="E98" s="30">
        <v>300</v>
      </c>
    </row>
    <row r="99" spans="1:5" ht="18">
      <c r="A99" s="21">
        <v>425113</v>
      </c>
      <c r="B99" s="21" t="s">
        <v>72</v>
      </c>
      <c r="C99" s="30">
        <v>300</v>
      </c>
      <c r="D99" s="30"/>
      <c r="E99" s="30">
        <v>300</v>
      </c>
    </row>
    <row r="100" spans="1:5" ht="18">
      <c r="A100" s="21">
        <v>425114</v>
      </c>
      <c r="B100" s="22" t="s">
        <v>113</v>
      </c>
      <c r="C100" s="30">
        <v>300</v>
      </c>
      <c r="D100" s="30"/>
      <c r="E100" s="30">
        <v>300</v>
      </c>
    </row>
    <row r="101" spans="1:5" ht="18">
      <c r="A101" s="21">
        <v>425115</v>
      </c>
      <c r="B101" s="21" t="s">
        <v>152</v>
      </c>
      <c r="C101" s="30">
        <v>430</v>
      </c>
      <c r="D101" s="30"/>
      <c r="E101" s="30">
        <v>430</v>
      </c>
    </row>
    <row r="102" spans="1:5" ht="18">
      <c r="A102" s="21">
        <v>425116</v>
      </c>
      <c r="B102" s="21" t="s">
        <v>176</v>
      </c>
      <c r="C102" s="30">
        <v>360</v>
      </c>
      <c r="D102" s="30"/>
      <c r="E102" s="30">
        <v>360</v>
      </c>
    </row>
    <row r="103" spans="1:5" ht="18">
      <c r="A103" s="21">
        <v>425117</v>
      </c>
      <c r="B103" s="21" t="s">
        <v>175</v>
      </c>
      <c r="C103" s="30">
        <v>400</v>
      </c>
      <c r="D103" s="30"/>
      <c r="E103" s="30">
        <v>400</v>
      </c>
    </row>
    <row r="104" spans="1:5" ht="18">
      <c r="A104" s="21">
        <v>425118</v>
      </c>
      <c r="B104" s="21" t="s">
        <v>73</v>
      </c>
      <c r="C104" s="30">
        <v>360</v>
      </c>
      <c r="D104" s="30"/>
      <c r="E104" s="30">
        <v>360</v>
      </c>
    </row>
    <row r="105" spans="1:5" ht="18">
      <c r="A105" s="21">
        <v>425119</v>
      </c>
      <c r="B105" s="31" t="s">
        <v>216</v>
      </c>
      <c r="C105" s="30">
        <v>490</v>
      </c>
      <c r="D105" s="30">
        <v>-150</v>
      </c>
      <c r="E105" s="30">
        <v>340</v>
      </c>
    </row>
    <row r="106" spans="1:5" ht="18">
      <c r="A106" s="21">
        <v>425211</v>
      </c>
      <c r="B106" s="21" t="s">
        <v>157</v>
      </c>
      <c r="C106" s="30">
        <v>490</v>
      </c>
      <c r="D106" s="30">
        <v>150</v>
      </c>
      <c r="E106" s="30">
        <v>640</v>
      </c>
    </row>
    <row r="107" spans="1:5" ht="18">
      <c r="A107" s="21">
        <v>425221</v>
      </c>
      <c r="B107" s="21" t="s">
        <v>172</v>
      </c>
      <c r="C107" s="30">
        <v>200</v>
      </c>
      <c r="D107" s="30"/>
      <c r="E107" s="30">
        <v>200</v>
      </c>
    </row>
    <row r="108" spans="1:5" ht="18">
      <c r="A108" s="21">
        <v>425222</v>
      </c>
      <c r="B108" s="31" t="s">
        <v>217</v>
      </c>
      <c r="C108" s="30">
        <v>204</v>
      </c>
      <c r="D108" s="30"/>
      <c r="E108" s="30">
        <v>204</v>
      </c>
    </row>
    <row r="109" spans="1:5" ht="18">
      <c r="A109" s="21">
        <v>425223</v>
      </c>
      <c r="B109" s="21" t="s">
        <v>180</v>
      </c>
      <c r="C109" s="30">
        <v>240</v>
      </c>
      <c r="D109" s="30"/>
      <c r="E109" s="30">
        <v>240</v>
      </c>
    </row>
    <row r="110" spans="1:5" ht="36">
      <c r="A110" s="21">
        <v>425225</v>
      </c>
      <c r="B110" s="21" t="s">
        <v>173</v>
      </c>
      <c r="C110" s="30">
        <v>131</v>
      </c>
      <c r="D110" s="30"/>
      <c r="E110" s="30">
        <v>131</v>
      </c>
    </row>
    <row r="111" spans="1:5" ht="18">
      <c r="A111" s="21">
        <v>425227</v>
      </c>
      <c r="B111" s="21" t="s">
        <v>174</v>
      </c>
      <c r="C111" s="30">
        <v>120</v>
      </c>
      <c r="D111" s="30"/>
      <c r="E111" s="30">
        <v>120</v>
      </c>
    </row>
    <row r="112" spans="1:5" ht="18">
      <c r="A112" s="21">
        <v>425229</v>
      </c>
      <c r="B112" s="21" t="s">
        <v>112</v>
      </c>
      <c r="C112" s="30">
        <v>597</v>
      </c>
      <c r="D112" s="30"/>
      <c r="E112" s="30">
        <v>597</v>
      </c>
    </row>
    <row r="113" spans="1:5" ht="18">
      <c r="A113" s="23">
        <v>425252</v>
      </c>
      <c r="B113" s="31" t="s">
        <v>215</v>
      </c>
      <c r="C113" s="30">
        <v>5615</v>
      </c>
      <c r="D113" s="30">
        <v>1200</v>
      </c>
      <c r="E113" s="30">
        <f>C113+D113</f>
        <v>6815</v>
      </c>
    </row>
    <row r="114" spans="1:5" ht="36">
      <c r="A114" s="21">
        <v>425253</v>
      </c>
      <c r="B114" s="21" t="s">
        <v>205</v>
      </c>
      <c r="C114" s="30">
        <v>3586</v>
      </c>
      <c r="D114" s="30"/>
      <c r="E114" s="30">
        <v>3586</v>
      </c>
    </row>
    <row r="115" spans="1:5" ht="18">
      <c r="A115" s="23">
        <v>425281</v>
      </c>
      <c r="B115" s="21" t="s">
        <v>74</v>
      </c>
      <c r="C115" s="30">
        <v>1026</v>
      </c>
      <c r="D115" s="30">
        <v>-240</v>
      </c>
      <c r="E115" s="30">
        <f>C115+D115</f>
        <v>786</v>
      </c>
    </row>
    <row r="116" spans="1:5" ht="18">
      <c r="A116" s="21">
        <v>425291</v>
      </c>
      <c r="B116" s="31" t="s">
        <v>218</v>
      </c>
      <c r="C116" s="30">
        <v>551</v>
      </c>
      <c r="D116" s="30"/>
      <c r="E116" s="30">
        <v>551</v>
      </c>
    </row>
    <row r="117" spans="1:5" ht="18">
      <c r="A117" s="24">
        <v>426</v>
      </c>
      <c r="B117" s="20" t="s">
        <v>75</v>
      </c>
      <c r="C117" s="34">
        <f>C118+C119+C120+C121+C122+C123+C124+C125+C126+C127+C128+C129+C130+C131+C132+C133+C134+C135+C136+C137+C138+C139+C140+C141+C142+C143+C144+C145+C146+C147+C148+C149+C150+C151+C152+C153+C154+C155+C156+C157+C158</f>
        <v>2434386</v>
      </c>
      <c r="D117" s="62">
        <f>D124+D135+D137</f>
        <v>4900</v>
      </c>
      <c r="E117" s="34">
        <f>E118+E119+E120+E121+E122+E123+E124+E125+E126+E127+E128+E129+E130+E131+E132+E133+E134+E135+E136+E137+E138+E139+E140+E141+E142+E143+E144+E145+E146+E147+E148+E149+E150+E151+E152+E153+E154+E155+E156+E157+E158</f>
        <v>2439286</v>
      </c>
    </row>
    <row r="118" spans="1:5" ht="18">
      <c r="A118" s="21">
        <v>426111</v>
      </c>
      <c r="B118" s="21" t="s">
        <v>76</v>
      </c>
      <c r="C118" s="30">
        <v>2936</v>
      </c>
      <c r="D118" s="30"/>
      <c r="E118" s="30">
        <v>2936</v>
      </c>
    </row>
    <row r="119" spans="1:5" ht="18">
      <c r="A119" s="21">
        <v>426121</v>
      </c>
      <c r="B119" s="23" t="s">
        <v>206</v>
      </c>
      <c r="C119" s="30">
        <v>235</v>
      </c>
      <c r="D119" s="30"/>
      <c r="E119" s="30">
        <v>235</v>
      </c>
    </row>
    <row r="120" spans="1:5" ht="18">
      <c r="A120" s="21">
        <v>426124</v>
      </c>
      <c r="B120" s="21" t="s">
        <v>207</v>
      </c>
      <c r="C120" s="30">
        <v>428</v>
      </c>
      <c r="D120" s="30"/>
      <c r="E120" s="30">
        <v>428</v>
      </c>
    </row>
    <row r="121" spans="1:5" ht="54">
      <c r="A121" s="21">
        <v>426191</v>
      </c>
      <c r="B121" s="25" t="s">
        <v>183</v>
      </c>
      <c r="C121" s="30">
        <v>300</v>
      </c>
      <c r="D121" s="30"/>
      <c r="E121" s="30">
        <v>300</v>
      </c>
    </row>
    <row r="122" spans="1:5" ht="18">
      <c r="A122" s="21">
        <v>426211</v>
      </c>
      <c r="B122" s="21" t="s">
        <v>77</v>
      </c>
      <c r="C122" s="30">
        <v>60</v>
      </c>
      <c r="D122" s="30"/>
      <c r="E122" s="30">
        <v>60</v>
      </c>
    </row>
    <row r="123" spans="1:5" ht="18">
      <c r="A123" s="21">
        <v>426221</v>
      </c>
      <c r="B123" s="21" t="s">
        <v>150</v>
      </c>
      <c r="C123" s="30">
        <v>100</v>
      </c>
      <c r="D123" s="30"/>
      <c r="E123" s="30">
        <v>100</v>
      </c>
    </row>
    <row r="124" spans="1:5" ht="18">
      <c r="A124" s="21">
        <v>426311</v>
      </c>
      <c r="B124" s="21" t="s">
        <v>78</v>
      </c>
      <c r="C124" s="30">
        <v>318</v>
      </c>
      <c r="D124" s="30">
        <v>100</v>
      </c>
      <c r="E124" s="30">
        <f>C124+D124</f>
        <v>418</v>
      </c>
    </row>
    <row r="125" spans="1:5" ht="21" customHeight="1">
      <c r="A125" s="21">
        <v>426312</v>
      </c>
      <c r="B125" s="21" t="s">
        <v>136</v>
      </c>
      <c r="C125" s="30">
        <v>240</v>
      </c>
      <c r="D125" s="30"/>
      <c r="E125" s="30">
        <v>240</v>
      </c>
    </row>
    <row r="126" spans="1:5" ht="21" customHeight="1">
      <c r="A126" s="21">
        <v>426411</v>
      </c>
      <c r="B126" s="21" t="s">
        <v>151</v>
      </c>
      <c r="C126" s="30">
        <v>3192</v>
      </c>
      <c r="D126" s="30"/>
      <c r="E126" s="30">
        <v>3192</v>
      </c>
    </row>
    <row r="127" spans="1:5" ht="21" customHeight="1">
      <c r="A127" s="21">
        <v>426413</v>
      </c>
      <c r="B127" s="21" t="s">
        <v>79</v>
      </c>
      <c r="C127" s="30">
        <v>480</v>
      </c>
      <c r="D127" s="30"/>
      <c r="E127" s="30">
        <v>480</v>
      </c>
    </row>
    <row r="128" spans="1:5" ht="21" customHeight="1">
      <c r="A128" s="21">
        <v>426491</v>
      </c>
      <c r="B128" s="21" t="s">
        <v>80</v>
      </c>
      <c r="C128" s="30">
        <v>480</v>
      </c>
      <c r="D128" s="30"/>
      <c r="E128" s="30">
        <v>480</v>
      </c>
    </row>
    <row r="129" spans="1:5" ht="21" customHeight="1">
      <c r="A129" s="21">
        <v>426531</v>
      </c>
      <c r="B129" s="23" t="s">
        <v>114</v>
      </c>
      <c r="C129" s="30">
        <v>250</v>
      </c>
      <c r="D129" s="30"/>
      <c r="E129" s="30">
        <v>250</v>
      </c>
    </row>
    <row r="130" spans="1:5" ht="21" customHeight="1">
      <c r="A130" s="21">
        <v>426541</v>
      </c>
      <c r="B130" s="23" t="s">
        <v>115</v>
      </c>
      <c r="C130" s="30">
        <v>250</v>
      </c>
      <c r="D130" s="30"/>
      <c r="E130" s="30">
        <v>250</v>
      </c>
    </row>
    <row r="131" spans="1:5" ht="21" customHeight="1">
      <c r="A131" s="21">
        <v>426591</v>
      </c>
      <c r="B131" s="23" t="s">
        <v>137</v>
      </c>
      <c r="C131" s="30">
        <v>336</v>
      </c>
      <c r="D131" s="30"/>
      <c r="E131" s="30">
        <v>336</v>
      </c>
    </row>
    <row r="132" spans="1:5" ht="21" customHeight="1">
      <c r="A132" s="21">
        <v>426711</v>
      </c>
      <c r="B132" s="21" t="s">
        <v>138</v>
      </c>
      <c r="C132" s="30">
        <v>3352</v>
      </c>
      <c r="D132" s="30"/>
      <c r="E132" s="30">
        <v>3352</v>
      </c>
    </row>
    <row r="133" spans="1:5" ht="21" customHeight="1">
      <c r="A133" s="21">
        <v>4267111</v>
      </c>
      <c r="B133" s="21" t="s">
        <v>139</v>
      </c>
      <c r="C133" s="30">
        <v>2136</v>
      </c>
      <c r="D133" s="30"/>
      <c r="E133" s="30">
        <v>2136</v>
      </c>
    </row>
    <row r="134" spans="1:5" ht="21" customHeight="1">
      <c r="A134" s="21">
        <v>4267112</v>
      </c>
      <c r="B134" s="21" t="s">
        <v>81</v>
      </c>
      <c r="C134" s="30">
        <v>600</v>
      </c>
      <c r="D134" s="30"/>
      <c r="E134" s="30">
        <v>600</v>
      </c>
    </row>
    <row r="135" spans="1:5" ht="21" customHeight="1">
      <c r="A135" s="21">
        <v>426721</v>
      </c>
      <c r="B135" s="23" t="s">
        <v>116</v>
      </c>
      <c r="C135" s="30">
        <v>30248</v>
      </c>
      <c r="D135" s="30">
        <v>4800</v>
      </c>
      <c r="E135" s="30">
        <f>C135+D135</f>
        <v>35048</v>
      </c>
    </row>
    <row r="136" spans="1:5" ht="21" customHeight="1">
      <c r="A136" s="21">
        <v>426741</v>
      </c>
      <c r="B136" s="23" t="s">
        <v>117</v>
      </c>
      <c r="C136" s="30">
        <v>21506</v>
      </c>
      <c r="D136" s="30"/>
      <c r="E136" s="67">
        <v>21506</v>
      </c>
    </row>
    <row r="137" spans="1:5" ht="21" customHeight="1">
      <c r="A137" s="21">
        <v>426751</v>
      </c>
      <c r="B137" s="63" t="s">
        <v>224</v>
      </c>
      <c r="C137" s="30">
        <v>2337439</v>
      </c>
      <c r="D137" s="30"/>
      <c r="E137" s="30">
        <f>C137+D137</f>
        <v>2337439</v>
      </c>
    </row>
    <row r="138" spans="1:5" ht="21" customHeight="1">
      <c r="A138" s="21">
        <v>4267511</v>
      </c>
      <c r="B138" s="63" t="s">
        <v>229</v>
      </c>
      <c r="C138" s="30">
        <v>30</v>
      </c>
      <c r="D138" s="30"/>
      <c r="E138" s="30">
        <v>30</v>
      </c>
    </row>
    <row r="139" spans="1:5" ht="72.75" customHeight="1">
      <c r="A139" s="21">
        <v>426791</v>
      </c>
      <c r="B139" s="23" t="s">
        <v>140</v>
      </c>
      <c r="C139" s="30">
        <v>2709</v>
      </c>
      <c r="D139" s="30"/>
      <c r="E139" s="30">
        <v>2709</v>
      </c>
    </row>
    <row r="140" spans="1:5" ht="21" customHeight="1">
      <c r="A140" s="21">
        <v>4267911</v>
      </c>
      <c r="B140" s="21" t="s">
        <v>141</v>
      </c>
      <c r="C140" s="30">
        <v>2660</v>
      </c>
      <c r="D140" s="30"/>
      <c r="E140" s="30">
        <v>2660</v>
      </c>
    </row>
    <row r="141" spans="1:5" ht="21" customHeight="1">
      <c r="A141" s="21">
        <v>4267912</v>
      </c>
      <c r="B141" s="21" t="s">
        <v>142</v>
      </c>
      <c r="C141" s="30">
        <v>960</v>
      </c>
      <c r="D141" s="30"/>
      <c r="E141" s="30">
        <v>960</v>
      </c>
    </row>
    <row r="142" spans="1:5" ht="21" customHeight="1">
      <c r="A142" s="21">
        <v>4267913</v>
      </c>
      <c r="B142" s="21" t="s">
        <v>130</v>
      </c>
      <c r="C142" s="30">
        <v>520</v>
      </c>
      <c r="D142" s="30"/>
      <c r="E142" s="30">
        <v>520</v>
      </c>
    </row>
    <row r="143" spans="1:5" ht="21" customHeight="1">
      <c r="A143" s="21">
        <v>4267914</v>
      </c>
      <c r="B143" s="21" t="s">
        <v>82</v>
      </c>
      <c r="C143" s="30">
        <v>1238</v>
      </c>
      <c r="D143" s="30"/>
      <c r="E143" s="30">
        <v>1238</v>
      </c>
    </row>
    <row r="144" spans="1:5" ht="21" customHeight="1">
      <c r="A144" s="21">
        <v>4267915</v>
      </c>
      <c r="B144" s="21" t="s">
        <v>143</v>
      </c>
      <c r="C144" s="30">
        <v>674</v>
      </c>
      <c r="D144" s="30"/>
      <c r="E144" s="30">
        <v>674</v>
      </c>
    </row>
    <row r="145" spans="1:5" ht="21" customHeight="1">
      <c r="A145" s="21">
        <v>4267916</v>
      </c>
      <c r="B145" s="21" t="s">
        <v>144</v>
      </c>
      <c r="C145" s="30">
        <v>5444</v>
      </c>
      <c r="D145" s="30"/>
      <c r="E145" s="30">
        <v>5444</v>
      </c>
    </row>
    <row r="146" spans="1:5" ht="21" customHeight="1">
      <c r="A146" s="21">
        <v>4267917</v>
      </c>
      <c r="B146" s="21" t="s">
        <v>145</v>
      </c>
      <c r="C146" s="30">
        <v>8046</v>
      </c>
      <c r="D146" s="30"/>
      <c r="E146" s="30">
        <v>8046</v>
      </c>
    </row>
    <row r="147" spans="1:5" ht="21" customHeight="1">
      <c r="A147" s="21">
        <v>426811</v>
      </c>
      <c r="B147" s="21" t="s">
        <v>177</v>
      </c>
      <c r="C147" s="30">
        <v>1305</v>
      </c>
      <c r="D147" s="30"/>
      <c r="E147" s="30">
        <v>1305</v>
      </c>
    </row>
    <row r="148" spans="1:5" ht="37.5" customHeight="1">
      <c r="A148" s="21">
        <v>426812</v>
      </c>
      <c r="B148" s="23" t="s">
        <v>120</v>
      </c>
      <c r="C148" s="30">
        <v>200</v>
      </c>
      <c r="D148" s="30"/>
      <c r="E148" s="30">
        <v>200</v>
      </c>
    </row>
    <row r="149" spans="1:5" ht="21" customHeight="1">
      <c r="A149" s="21">
        <v>426819</v>
      </c>
      <c r="B149" s="23" t="s">
        <v>147</v>
      </c>
      <c r="C149" s="30">
        <v>203</v>
      </c>
      <c r="D149" s="30"/>
      <c r="E149" s="30">
        <v>203</v>
      </c>
    </row>
    <row r="150" spans="1:5" ht="21" customHeight="1">
      <c r="A150" s="21">
        <v>426821</v>
      </c>
      <c r="B150" s="26" t="s">
        <v>178</v>
      </c>
      <c r="C150" s="30">
        <v>802</v>
      </c>
      <c r="D150" s="30"/>
      <c r="E150" s="30">
        <v>802</v>
      </c>
    </row>
    <row r="151" spans="1:5" ht="21" customHeight="1">
      <c r="A151" s="21">
        <v>426822</v>
      </c>
      <c r="B151" s="26" t="s">
        <v>146</v>
      </c>
      <c r="C151" s="30">
        <v>1590</v>
      </c>
      <c r="D151" s="30"/>
      <c r="E151" s="30">
        <v>1590</v>
      </c>
    </row>
    <row r="152" spans="1:5" ht="21" customHeight="1">
      <c r="A152" s="21">
        <v>426829</v>
      </c>
      <c r="B152" s="26" t="s">
        <v>210</v>
      </c>
      <c r="C152" s="30">
        <v>100</v>
      </c>
      <c r="D152" s="30"/>
      <c r="E152" s="30">
        <v>100</v>
      </c>
    </row>
    <row r="153" spans="1:5" ht="21" customHeight="1">
      <c r="A153" s="21">
        <v>426911</v>
      </c>
      <c r="B153" s="21" t="s">
        <v>186</v>
      </c>
      <c r="C153" s="30">
        <v>416</v>
      </c>
      <c r="D153" s="30"/>
      <c r="E153" s="30">
        <v>416</v>
      </c>
    </row>
    <row r="154" spans="1:5" ht="21" customHeight="1">
      <c r="A154" s="21">
        <v>426912</v>
      </c>
      <c r="B154" s="23" t="s">
        <v>118</v>
      </c>
      <c r="C154" s="30">
        <v>466</v>
      </c>
      <c r="D154" s="30"/>
      <c r="E154" s="30">
        <v>466</v>
      </c>
    </row>
    <row r="155" spans="1:5" ht="21" customHeight="1">
      <c r="A155" s="21">
        <v>426913</v>
      </c>
      <c r="B155" s="23" t="s">
        <v>121</v>
      </c>
      <c r="C155" s="30">
        <v>350</v>
      </c>
      <c r="D155" s="30"/>
      <c r="E155" s="30">
        <v>350</v>
      </c>
    </row>
    <row r="156" spans="1:5" ht="21" customHeight="1">
      <c r="A156" s="21">
        <v>426914</v>
      </c>
      <c r="B156" s="23" t="s">
        <v>119</v>
      </c>
      <c r="C156" s="30">
        <v>70</v>
      </c>
      <c r="D156" s="30"/>
      <c r="E156" s="30">
        <v>70</v>
      </c>
    </row>
    <row r="157" spans="1:5" ht="21" customHeight="1">
      <c r="A157" s="21">
        <v>426915</v>
      </c>
      <c r="B157" s="23" t="s">
        <v>187</v>
      </c>
      <c r="C157" s="30">
        <v>400</v>
      </c>
      <c r="D157" s="30"/>
      <c r="E157" s="30">
        <v>400</v>
      </c>
    </row>
    <row r="158" spans="1:5" ht="35.25" customHeight="1">
      <c r="A158" s="21">
        <v>426919</v>
      </c>
      <c r="B158" s="23" t="s">
        <v>148</v>
      </c>
      <c r="C158" s="30">
        <v>1317</v>
      </c>
      <c r="D158" s="30"/>
      <c r="E158" s="30">
        <v>1317</v>
      </c>
    </row>
    <row r="159" spans="1:5" ht="21" customHeight="1">
      <c r="A159" s="24">
        <v>44</v>
      </c>
      <c r="B159" s="20" t="s">
        <v>83</v>
      </c>
      <c r="C159" s="34">
        <f>C160</f>
        <v>550</v>
      </c>
      <c r="D159" s="34"/>
      <c r="E159" s="34">
        <f>E160</f>
        <v>550</v>
      </c>
    </row>
    <row r="160" spans="1:5" ht="21" customHeight="1">
      <c r="A160" s="24">
        <v>444</v>
      </c>
      <c r="B160" s="20" t="s">
        <v>84</v>
      </c>
      <c r="C160" s="34">
        <f>C161+C162</f>
        <v>550</v>
      </c>
      <c r="D160" s="34"/>
      <c r="E160" s="34">
        <f>E161+E162</f>
        <v>550</v>
      </c>
    </row>
    <row r="161" spans="1:5" ht="21" customHeight="1">
      <c r="A161" s="23">
        <v>444111</v>
      </c>
      <c r="B161" s="21" t="s">
        <v>85</v>
      </c>
      <c r="C161" s="30">
        <v>100</v>
      </c>
      <c r="D161" s="30"/>
      <c r="E161" s="30">
        <v>100</v>
      </c>
    </row>
    <row r="162" spans="1:5" ht="21" customHeight="1">
      <c r="A162" s="23">
        <v>444211</v>
      </c>
      <c r="B162" s="21" t="s">
        <v>86</v>
      </c>
      <c r="C162" s="30">
        <v>450</v>
      </c>
      <c r="D162" s="30"/>
      <c r="E162" s="30">
        <v>450</v>
      </c>
    </row>
    <row r="163" spans="1:5" ht="21" customHeight="1">
      <c r="A163" s="24">
        <v>48</v>
      </c>
      <c r="B163" s="20" t="s">
        <v>87</v>
      </c>
      <c r="C163" s="33">
        <f>C164+C171</f>
        <v>3000</v>
      </c>
      <c r="D163" s="33"/>
      <c r="E163" s="33">
        <f>E164+E171</f>
        <v>3000</v>
      </c>
    </row>
    <row r="164" spans="1:5" ht="21" customHeight="1">
      <c r="A164" s="20">
        <v>482</v>
      </c>
      <c r="B164" s="20" t="s">
        <v>203</v>
      </c>
      <c r="C164" s="33">
        <f>C165+C166+C167+C168+C169+C170</f>
        <v>1500</v>
      </c>
      <c r="D164" s="33"/>
      <c r="E164" s="33">
        <f>E165+E166+E167+E168+E169+E170</f>
        <v>1500</v>
      </c>
    </row>
    <row r="165" spans="1:5" ht="21" customHeight="1">
      <c r="A165" s="23">
        <v>482141</v>
      </c>
      <c r="B165" s="21" t="s">
        <v>88</v>
      </c>
      <c r="C165" s="30">
        <v>100</v>
      </c>
      <c r="D165" s="30"/>
      <c r="E165" s="30">
        <v>100</v>
      </c>
    </row>
    <row r="166" spans="1:5" ht="21" customHeight="1">
      <c r="A166" s="23">
        <v>482211</v>
      </c>
      <c r="B166" s="21" t="s">
        <v>89</v>
      </c>
      <c r="C166" s="30">
        <v>150</v>
      </c>
      <c r="D166" s="30"/>
      <c r="E166" s="30">
        <v>150</v>
      </c>
    </row>
    <row r="167" spans="1:5" ht="21" customHeight="1">
      <c r="A167" s="23">
        <v>482241</v>
      </c>
      <c r="B167" s="21" t="s">
        <v>90</v>
      </c>
      <c r="C167" s="30">
        <v>100</v>
      </c>
      <c r="D167" s="30"/>
      <c r="E167" s="30">
        <v>100</v>
      </c>
    </row>
    <row r="168" spans="1:5" ht="21" customHeight="1">
      <c r="A168" s="21">
        <v>482251</v>
      </c>
      <c r="B168" s="21" t="s">
        <v>91</v>
      </c>
      <c r="C168" s="30">
        <v>600</v>
      </c>
      <c r="D168" s="30"/>
      <c r="E168" s="30">
        <v>600</v>
      </c>
    </row>
    <row r="169" spans="1:5" ht="21" customHeight="1">
      <c r="A169" s="21">
        <v>482294</v>
      </c>
      <c r="B169" s="21" t="s">
        <v>92</v>
      </c>
      <c r="C169" s="30">
        <v>500</v>
      </c>
      <c r="D169" s="30"/>
      <c r="E169" s="30">
        <v>500</v>
      </c>
    </row>
    <row r="170" spans="1:5" ht="21" customHeight="1">
      <c r="A170" s="21">
        <v>482341</v>
      </c>
      <c r="B170" s="21" t="s">
        <v>93</v>
      </c>
      <c r="C170" s="30">
        <v>50</v>
      </c>
      <c r="D170" s="30"/>
      <c r="E170" s="30">
        <v>50</v>
      </c>
    </row>
    <row r="171" spans="1:5" ht="21" customHeight="1">
      <c r="A171" s="24">
        <v>483</v>
      </c>
      <c r="B171" s="24" t="s">
        <v>124</v>
      </c>
      <c r="C171" s="33">
        <f>C172+C173+C174</f>
        <v>1500</v>
      </c>
      <c r="D171" s="33"/>
      <c r="E171" s="33">
        <f>E172+E173+E174</f>
        <v>1500</v>
      </c>
    </row>
    <row r="172" spans="1:5" ht="21" customHeight="1">
      <c r="A172" s="21">
        <v>483111</v>
      </c>
      <c r="B172" s="21" t="s">
        <v>94</v>
      </c>
      <c r="C172" s="30">
        <v>100</v>
      </c>
      <c r="D172" s="30"/>
      <c r="E172" s="30">
        <v>100</v>
      </c>
    </row>
    <row r="173" spans="1:5" ht="21" customHeight="1">
      <c r="A173" s="21">
        <v>483112</v>
      </c>
      <c r="B173" s="21" t="s">
        <v>109</v>
      </c>
      <c r="C173" s="30">
        <v>400</v>
      </c>
      <c r="D173" s="30"/>
      <c r="E173" s="30">
        <v>400</v>
      </c>
    </row>
    <row r="174" spans="1:5" ht="21" customHeight="1">
      <c r="A174" s="21">
        <v>483113</v>
      </c>
      <c r="B174" s="21" t="s">
        <v>202</v>
      </c>
      <c r="C174" s="30">
        <v>1000</v>
      </c>
      <c r="D174" s="30"/>
      <c r="E174" s="30">
        <v>1000</v>
      </c>
    </row>
    <row r="175" spans="1:5" ht="21" customHeight="1">
      <c r="A175" s="20">
        <v>5</v>
      </c>
      <c r="B175" s="20" t="s">
        <v>95</v>
      </c>
      <c r="C175" s="34">
        <f>C176</f>
        <v>9224</v>
      </c>
      <c r="D175" s="62">
        <f>D177</f>
        <v>-660</v>
      </c>
      <c r="E175" s="34">
        <f>C175+D175</f>
        <v>8564</v>
      </c>
    </row>
    <row r="176" spans="1:5" ht="21" customHeight="1">
      <c r="A176" s="20">
        <v>51</v>
      </c>
      <c r="B176" s="20" t="s">
        <v>96</v>
      </c>
      <c r="C176" s="34">
        <f>C177+C191</f>
        <v>9224</v>
      </c>
      <c r="D176" s="62">
        <f>D177</f>
        <v>-660</v>
      </c>
      <c r="E176" s="34">
        <f>C176+D176</f>
        <v>8564</v>
      </c>
    </row>
    <row r="177" spans="1:5" ht="21" customHeight="1">
      <c r="A177" s="20">
        <v>512</v>
      </c>
      <c r="B177" s="20" t="s">
        <v>97</v>
      </c>
      <c r="C177" s="34">
        <f>C178+C179+C180+C181+C182+C183+C184+C185+C186+C187+C188+C189+C190</f>
        <v>8724</v>
      </c>
      <c r="D177" s="62">
        <f>D180+D181+D184+D185+D188</f>
        <v>-660</v>
      </c>
      <c r="E177" s="34">
        <f>E178+E179+E180+E181+E182+E183+E184+E185+E186+E187+E188+E189+E190</f>
        <v>8064</v>
      </c>
    </row>
    <row r="178" spans="1:5" ht="21" customHeight="1">
      <c r="A178" s="21">
        <v>512211</v>
      </c>
      <c r="B178" s="21" t="s">
        <v>98</v>
      </c>
      <c r="C178" s="30">
        <v>250</v>
      </c>
      <c r="D178" s="30"/>
      <c r="E178" s="30">
        <v>250</v>
      </c>
    </row>
    <row r="179" spans="1:5" ht="21" customHeight="1">
      <c r="A179" s="21">
        <v>512212</v>
      </c>
      <c r="B179" s="21" t="s">
        <v>160</v>
      </c>
      <c r="C179" s="30">
        <v>260</v>
      </c>
      <c r="D179" s="30"/>
      <c r="E179" s="30">
        <v>260</v>
      </c>
    </row>
    <row r="180" spans="1:5" ht="21" customHeight="1">
      <c r="A180" s="21">
        <v>512221</v>
      </c>
      <c r="B180" s="21" t="s">
        <v>99</v>
      </c>
      <c r="C180" s="30">
        <v>2000</v>
      </c>
      <c r="D180" s="30">
        <v>240</v>
      </c>
      <c r="E180" s="30">
        <f>C180+D180</f>
        <v>2240</v>
      </c>
    </row>
    <row r="181" spans="1:5" ht="21" customHeight="1">
      <c r="A181" s="21">
        <v>512222</v>
      </c>
      <c r="B181" s="21" t="s">
        <v>100</v>
      </c>
      <c r="C181" s="30">
        <v>490</v>
      </c>
      <c r="D181" s="30">
        <v>-240</v>
      </c>
      <c r="E181" s="30">
        <f>C181+D181</f>
        <v>250</v>
      </c>
    </row>
    <row r="182" spans="1:5" ht="21" customHeight="1">
      <c r="A182" s="21">
        <v>512231</v>
      </c>
      <c r="B182" s="21" t="s">
        <v>101</v>
      </c>
      <c r="C182" s="30">
        <v>480</v>
      </c>
      <c r="D182" s="30"/>
      <c r="E182" s="30">
        <v>480</v>
      </c>
    </row>
    <row r="183" spans="1:5" ht="21" customHeight="1">
      <c r="A183" s="21">
        <v>512232</v>
      </c>
      <c r="B183" s="21" t="s">
        <v>102</v>
      </c>
      <c r="C183" s="30">
        <v>50</v>
      </c>
      <c r="D183" s="30"/>
      <c r="E183" s="30">
        <v>50</v>
      </c>
    </row>
    <row r="184" spans="1:5" ht="21" customHeight="1">
      <c r="A184" s="21">
        <v>512251</v>
      </c>
      <c r="B184" s="21" t="s">
        <v>103</v>
      </c>
      <c r="C184" s="30">
        <v>200</v>
      </c>
      <c r="D184" s="30">
        <v>100</v>
      </c>
      <c r="E184" s="30">
        <f>C184+D184</f>
        <v>300</v>
      </c>
    </row>
    <row r="185" spans="1:5" ht="21" customHeight="1">
      <c r="A185" s="21">
        <v>5122511</v>
      </c>
      <c r="B185" s="22" t="s">
        <v>159</v>
      </c>
      <c r="C185" s="30">
        <v>632</v>
      </c>
      <c r="D185" s="30">
        <v>200</v>
      </c>
      <c r="E185" s="30">
        <f>C185+D185</f>
        <v>832</v>
      </c>
    </row>
    <row r="186" spans="1:5" ht="21" customHeight="1">
      <c r="A186" s="21">
        <v>512411</v>
      </c>
      <c r="B186" s="22" t="s">
        <v>149</v>
      </c>
      <c r="C186" s="30">
        <v>490</v>
      </c>
      <c r="D186" s="30"/>
      <c r="E186" s="30">
        <v>490</v>
      </c>
    </row>
    <row r="187" spans="1:5" ht="21" customHeight="1">
      <c r="A187" s="21">
        <v>512511</v>
      </c>
      <c r="B187" s="21" t="s">
        <v>104</v>
      </c>
      <c r="C187" s="30">
        <v>200</v>
      </c>
      <c r="D187" s="30"/>
      <c r="E187" s="30">
        <v>200</v>
      </c>
    </row>
    <row r="188" spans="1:5" ht="21" customHeight="1">
      <c r="A188" s="21">
        <v>512521</v>
      </c>
      <c r="B188" s="21" t="s">
        <v>105</v>
      </c>
      <c r="C188" s="30">
        <v>3072</v>
      </c>
      <c r="D188" s="30">
        <v>-960</v>
      </c>
      <c r="E188" s="30">
        <f>C188+D188</f>
        <v>2112</v>
      </c>
    </row>
    <row r="189" spans="1:5" ht="21" customHeight="1">
      <c r="A189" s="21">
        <v>512531</v>
      </c>
      <c r="B189" s="23" t="s">
        <v>122</v>
      </c>
      <c r="C189" s="30">
        <v>300</v>
      </c>
      <c r="D189" s="30"/>
      <c r="E189" s="30">
        <v>300</v>
      </c>
    </row>
    <row r="190" spans="1:5" ht="21" customHeight="1">
      <c r="A190" s="21">
        <v>512811</v>
      </c>
      <c r="B190" s="23" t="s">
        <v>158</v>
      </c>
      <c r="C190" s="30">
        <v>300</v>
      </c>
      <c r="D190" s="30"/>
      <c r="E190" s="30">
        <v>300</v>
      </c>
    </row>
    <row r="191" spans="1:5" ht="21" customHeight="1">
      <c r="A191" s="20">
        <v>515</v>
      </c>
      <c r="B191" s="24" t="s">
        <v>169</v>
      </c>
      <c r="C191" s="34">
        <f>C192</f>
        <v>500</v>
      </c>
      <c r="D191" s="34"/>
      <c r="E191" s="34">
        <f>E192</f>
        <v>500</v>
      </c>
    </row>
    <row r="192" spans="1:5" ht="21" customHeight="1">
      <c r="A192" s="18">
        <v>515111</v>
      </c>
      <c r="B192" s="18" t="s">
        <v>168</v>
      </c>
      <c r="C192" s="30">
        <v>500</v>
      </c>
      <c r="D192" s="30"/>
      <c r="E192" s="30">
        <v>500</v>
      </c>
    </row>
    <row r="193" spans="1:5" ht="21" customHeight="1">
      <c r="A193" s="20"/>
      <c r="B193" s="27" t="s">
        <v>106</v>
      </c>
      <c r="C193" s="35">
        <f>C3+C175</f>
        <v>2827923</v>
      </c>
      <c r="D193" s="35">
        <f>D3+D175</f>
        <v>11590</v>
      </c>
      <c r="E193" s="35">
        <f>C193+D193</f>
        <v>2839513</v>
      </c>
    </row>
    <row r="194" spans="1:2" s="28" customFormat="1" ht="18">
      <c r="A194" s="29"/>
      <c r="B194" s="29"/>
    </row>
    <row r="195" spans="1:5" s="49" customFormat="1" ht="40.5" customHeight="1">
      <c r="A195" s="47"/>
      <c r="B195" s="48"/>
      <c r="C195" s="50"/>
      <c r="D195" s="50"/>
      <c r="E195" s="50"/>
    </row>
    <row r="196" spans="1:2" s="51" customFormat="1" ht="15">
      <c r="A196" s="68"/>
      <c r="B196" s="68"/>
    </row>
    <row r="197" spans="1:3" s="49" customFormat="1" ht="22.5" customHeight="1">
      <c r="A197" s="45"/>
      <c r="B197" s="47"/>
      <c r="C197" s="51"/>
    </row>
    <row r="199" spans="1:5" s="51" customFormat="1" ht="18" customHeight="1">
      <c r="A199" s="53"/>
      <c r="B199" s="53"/>
      <c r="C199" s="52"/>
      <c r="D199" s="52"/>
      <c r="E199" s="52"/>
    </row>
    <row r="200" s="51" customFormat="1" ht="15">
      <c r="A200" s="54"/>
    </row>
    <row r="201" spans="1:5" s="51" customFormat="1" ht="21" customHeight="1">
      <c r="A201" s="69"/>
      <c r="B201" s="69"/>
      <c r="C201" s="52"/>
      <c r="D201" s="52"/>
      <c r="E201" s="52"/>
    </row>
    <row r="202" spans="1:2" s="51" customFormat="1" ht="15">
      <c r="A202" s="53"/>
      <c r="B202" s="53"/>
    </row>
    <row r="203" spans="1:2" s="51" customFormat="1" ht="15">
      <c r="A203" s="53"/>
      <c r="B203" s="53"/>
    </row>
  </sheetData>
  <sheetProtection/>
  <mergeCells count="2">
    <mergeCell ref="A196:B196"/>
    <mergeCell ref="A201:B201"/>
  </mergeCells>
  <printOptions/>
  <pageMargins left="0.83" right="0.28" top="0.35433070866141736" bottom="0.35433070866141736" header="0.31496062992125984" footer="0.31496062992125984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Moric</cp:lastModifiedBy>
  <cp:lastPrinted>2018-09-27T09:30:25Z</cp:lastPrinted>
  <dcterms:created xsi:type="dcterms:W3CDTF">2011-04-14T09:02:26Z</dcterms:created>
  <dcterms:modified xsi:type="dcterms:W3CDTF">2018-10-08T11:22:20Z</dcterms:modified>
  <cp:category/>
  <cp:version/>
  <cp:contentType/>
  <cp:contentStatus/>
</cp:coreProperties>
</file>